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9630" windowHeight="5685" activeTab="1"/>
  </bookViews>
  <sheets>
    <sheet name="Sheet1" sheetId="1" r:id="rId1"/>
    <sheet name="STHOME94" sheetId="2" r:id="rId2"/>
  </sheets>
  <definedNames>
    <definedName name="_Regression_Int" localSheetId="1" hidden="1">1</definedName>
    <definedName name="_Sort" localSheetId="1" hidden="1">'STHOME94'!$B$91:$N$100</definedName>
    <definedName name="_xlnm.Print_Area" localSheetId="1">'STHOME94'!$A$1:$O$108</definedName>
    <definedName name="Print_Area_MI">'STHOME94'!$B$88:$R$108</definedName>
  </definedNames>
  <calcPr fullCalcOnLoad="1"/>
</workbook>
</file>

<file path=xl/sharedStrings.xml><?xml version="1.0" encoding="utf-8"?>
<sst xmlns="http://schemas.openxmlformats.org/spreadsheetml/2006/main" count="326" uniqueCount="88">
  <si>
    <t>November/99 Course Profile</t>
  </si>
  <si>
    <t>File Create Date</t>
  </si>
  <si>
    <t>Course Level</t>
  </si>
  <si>
    <t>(All)</t>
  </si>
  <si>
    <t>Curriculum</t>
  </si>
  <si>
    <t>Course Weight</t>
  </si>
  <si>
    <t>Full/Part Time</t>
  </si>
  <si>
    <t>Responsible Unit</t>
  </si>
  <si>
    <t>Stream</t>
  </si>
  <si>
    <t>College</t>
  </si>
  <si>
    <t xml:space="preserve">Immigration Status </t>
  </si>
  <si>
    <t>Language Group</t>
  </si>
  <si>
    <t>Language Of Instruction</t>
  </si>
  <si>
    <t>Year Level</t>
  </si>
  <si>
    <t>Home Faculty</t>
  </si>
  <si>
    <t>Data</t>
  </si>
  <si>
    <t>Atkinson College</t>
  </si>
  <si>
    <t>Glendon</t>
  </si>
  <si>
    <t>Faculty Of Arts</t>
  </si>
  <si>
    <t>Ed-Concurrent</t>
  </si>
  <si>
    <t>Ed-Consecutive</t>
  </si>
  <si>
    <t>Env Studies</t>
  </si>
  <si>
    <t>Fine Arts</t>
  </si>
  <si>
    <t>Science</t>
  </si>
  <si>
    <t>Law/MBA</t>
  </si>
  <si>
    <t>Osgoode Hall Law School</t>
  </si>
  <si>
    <t>Schulich School of Business</t>
  </si>
  <si>
    <t>Total Count</t>
  </si>
  <si>
    <t>Total Eligible Ffte</t>
  </si>
  <si>
    <t>Total Ineligible Ffte</t>
  </si>
  <si>
    <t>Total Total Ffte</t>
  </si>
  <si>
    <t>Responsible Faculty</t>
  </si>
  <si>
    <t>Count</t>
  </si>
  <si>
    <t>Eligible Ffte</t>
  </si>
  <si>
    <t>Ineligible Ffte</t>
  </si>
  <si>
    <t>Total Ffte</t>
  </si>
  <si>
    <t>Course_nbiu</t>
  </si>
  <si>
    <t>College universitaire Glendon</t>
  </si>
  <si>
    <t>Faculty Of Education - Concurrent</t>
  </si>
  <si>
    <t>Faculty Of Education - Consecutive</t>
  </si>
  <si>
    <t>Faculty Of Environmental Studies - Grads</t>
  </si>
  <si>
    <t>Faculty Of Environmental Studies - U.G.s</t>
  </si>
  <si>
    <t>Faculty Of Fine Arts</t>
  </si>
  <si>
    <t>Faculty Of Graduate Studies</t>
  </si>
  <si>
    <t>Faculty Of Pure &amp; Applied Science</t>
  </si>
  <si>
    <t>Schulich School of Business - Grads</t>
  </si>
  <si>
    <t>Schulich School of Business - U.G.s</t>
  </si>
  <si>
    <t>Grand Total</t>
  </si>
  <si>
    <t>Fact Book</t>
  </si>
  <si>
    <t>YORK UNIVERSITY - UNIVERSITÉ YORK</t>
  </si>
  <si>
    <t>Distribution of Undergraduate Student's Home Faculty</t>
  </si>
  <si>
    <t xml:space="preserve"> </t>
  </si>
  <si>
    <t>Fine</t>
  </si>
  <si>
    <t>Ed</t>
  </si>
  <si>
    <t>Env</t>
  </si>
  <si>
    <t>Arts</t>
  </si>
  <si>
    <t>Conc</t>
  </si>
  <si>
    <t>Cons</t>
  </si>
  <si>
    <t>Studies</t>
  </si>
  <si>
    <t>Design</t>
  </si>
  <si>
    <t>Osgoode</t>
  </si>
  <si>
    <t>Schulich</t>
  </si>
  <si>
    <t>Total</t>
  </si>
  <si>
    <t>Education - Consecutive</t>
  </si>
  <si>
    <t>Environmental Studies</t>
  </si>
  <si>
    <t>Education - Concurrent</t>
  </si>
  <si>
    <t>`</t>
  </si>
  <si>
    <t/>
  </si>
  <si>
    <t>Total FFTES</t>
  </si>
  <si>
    <t xml:space="preserve">  </t>
  </si>
  <si>
    <t>Health</t>
  </si>
  <si>
    <t>Liberal Arts &amp; Prof. Studies</t>
  </si>
  <si>
    <t>Professional</t>
  </si>
  <si>
    <t>Liberal Arts &amp;</t>
  </si>
  <si>
    <t>NOTE:  Education Specials are included in the Education Concurrent numbers</t>
  </si>
  <si>
    <t>92</t>
  </si>
  <si>
    <t>91</t>
  </si>
  <si>
    <t>2012-2013</t>
  </si>
  <si>
    <t>June 2012 FFTES</t>
  </si>
  <si>
    <t>Sheridan</t>
  </si>
  <si>
    <t>Enrironmental Studies</t>
  </si>
  <si>
    <t>July 2012 FFTES</t>
  </si>
  <si>
    <t>November 2012 FFTES</t>
  </si>
  <si>
    <t>February 2013 FFTES</t>
  </si>
  <si>
    <t>March  2013 FFTES</t>
  </si>
  <si>
    <t xml:space="preserve">             This information is taken from the Course Profile file</t>
  </si>
  <si>
    <t>By Responsible Faculty (Course FFTE's)</t>
  </si>
  <si>
    <t xml:space="preserve">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</si>
</sst>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###,##0.00"/>
    <numFmt numFmtId="166" formatCode="#,##0.0_);\(#,##0.0\)"/>
  </numFmts>
  <fonts count="37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Helv"/>
      <family val="0"/>
    </font>
    <font>
      <sz val="8"/>
      <name val="Helv"/>
      <family val="0"/>
    </font>
    <font>
      <sz val="7"/>
      <name val="Helv"/>
      <family val="0"/>
    </font>
    <font>
      <sz val="7"/>
      <name val="Courier"/>
      <family val="0"/>
    </font>
    <font>
      <sz val="14"/>
      <name val="Helv"/>
      <family val="0"/>
    </font>
    <font>
      <b/>
      <sz val="8"/>
      <name val="Helv"/>
      <family val="0"/>
    </font>
    <font>
      <b/>
      <sz val="10"/>
      <name val="Courier"/>
      <family val="0"/>
    </font>
    <font>
      <b/>
      <sz val="7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i/>
      <sz val="45"/>
      <name val="Times"/>
      <family val="1"/>
    </font>
    <font>
      <b/>
      <sz val="12"/>
      <name val="Helv"/>
      <family val="0"/>
    </font>
    <font>
      <sz val="14"/>
      <name val="Helvetica"/>
      <family val="2"/>
    </font>
    <font>
      <b/>
      <sz val="8"/>
      <name val="Helvetica-Narrow"/>
      <family val="2"/>
    </font>
    <font>
      <sz val="8"/>
      <name val="Helvetica-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5" fillId="15" borderId="0" applyNumberFormat="0" applyBorder="0" applyAlignment="0" applyProtection="0"/>
    <xf numFmtId="0" fontId="29" fillId="16" borderId="1" applyNumberFormat="0" applyAlignment="0" applyProtection="0"/>
    <xf numFmtId="0" fontId="31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3">
    <xf numFmtId="39" fontId="0" fillId="0" borderId="0" xfId="0" applyAlignment="1">
      <alignment/>
    </xf>
    <xf numFmtId="39" fontId="0" fillId="0" borderId="10" xfId="0" applyBorder="1" applyAlignment="1">
      <alignment/>
    </xf>
    <xf numFmtId="39" fontId="5" fillId="0" borderId="0" xfId="0" applyFont="1" applyAlignment="1">
      <alignment horizontal="centerContinuous"/>
    </xf>
    <xf numFmtId="39" fontId="7" fillId="0" borderId="0" xfId="0" applyFont="1" applyAlignment="1">
      <alignment/>
    </xf>
    <xf numFmtId="39" fontId="8" fillId="0" borderId="0" xfId="0" applyFont="1" applyAlignment="1">
      <alignment/>
    </xf>
    <xf numFmtId="39" fontId="9" fillId="0" borderId="10" xfId="0" applyFont="1" applyBorder="1" applyAlignment="1" quotePrefix="1">
      <alignment horizontal="left"/>
    </xf>
    <xf numFmtId="39" fontId="11" fillId="0" borderId="11" xfId="0" applyFont="1" applyBorder="1" applyAlignment="1">
      <alignment horizontal="centerContinuous"/>
    </xf>
    <xf numFmtId="39" fontId="10" fillId="0" borderId="11" xfId="0" applyFont="1" applyBorder="1" applyAlignment="1">
      <alignment horizontal="centerContinuous"/>
    </xf>
    <xf numFmtId="39" fontId="10" fillId="0" borderId="12" xfId="0" applyFont="1" applyBorder="1" applyAlignment="1">
      <alignment horizontal="centerContinuous"/>
    </xf>
    <xf numFmtId="39" fontId="10" fillId="0" borderId="0" xfId="0" applyFont="1" applyBorder="1" applyAlignment="1">
      <alignment horizontal="centerContinuous"/>
    </xf>
    <xf numFmtId="39" fontId="10" fillId="0" borderId="13" xfId="0" applyFont="1" applyBorder="1" applyAlignment="1">
      <alignment horizontal="centerContinuous"/>
    </xf>
    <xf numFmtId="39" fontId="6" fillId="0" borderId="14" xfId="0" applyFont="1" applyBorder="1" applyAlignment="1">
      <alignment/>
    </xf>
    <xf numFmtId="39" fontId="6" fillId="0" borderId="0" xfId="0" applyFont="1" applyBorder="1" applyAlignment="1">
      <alignment/>
    </xf>
    <xf numFmtId="39" fontId="6" fillId="0" borderId="13" xfId="0" applyFont="1" applyBorder="1" applyAlignment="1">
      <alignment/>
    </xf>
    <xf numFmtId="39" fontId="7" fillId="0" borderId="14" xfId="0" applyFont="1" applyBorder="1" applyAlignment="1">
      <alignment/>
    </xf>
    <xf numFmtId="39" fontId="14" fillId="0" borderId="0" xfId="0" applyFont="1" applyBorder="1" applyAlignment="1" applyProtection="1">
      <alignment horizontal="left"/>
      <protection/>
    </xf>
    <xf numFmtId="39" fontId="7" fillId="0" borderId="13" xfId="0" applyFont="1" applyBorder="1" applyAlignment="1">
      <alignment/>
    </xf>
    <xf numFmtId="39" fontId="7" fillId="0" borderId="0" xfId="0" applyFont="1" applyBorder="1" applyAlignment="1" applyProtection="1">
      <alignment/>
      <protection/>
    </xf>
    <xf numFmtId="39" fontId="7" fillId="0" borderId="15" xfId="0" applyFont="1" applyBorder="1" applyAlignment="1">
      <alignment/>
    </xf>
    <xf numFmtId="39" fontId="7" fillId="0" borderId="16" xfId="0" applyFont="1" applyBorder="1" applyAlignment="1">
      <alignment/>
    </xf>
    <xf numFmtId="39" fontId="7" fillId="0" borderId="17" xfId="0" applyFont="1" applyBorder="1" applyAlignment="1">
      <alignment/>
    </xf>
    <xf numFmtId="39" fontId="12" fillId="0" borderId="13" xfId="0" applyFont="1" applyBorder="1" applyAlignment="1">
      <alignment/>
    </xf>
    <xf numFmtId="39" fontId="13" fillId="0" borderId="0" xfId="0" applyFont="1" applyBorder="1" applyAlignment="1">
      <alignment horizontal="centerContinuous"/>
    </xf>
    <xf numFmtId="1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right"/>
    </xf>
    <xf numFmtId="39" fontId="0" fillId="0" borderId="15" xfId="0" applyBorder="1" applyAlignment="1">
      <alignment/>
    </xf>
    <xf numFmtId="39" fontId="0" fillId="0" borderId="16" xfId="0" applyBorder="1" applyAlignment="1">
      <alignment/>
    </xf>
    <xf numFmtId="39" fontId="9" fillId="0" borderId="0" xfId="0" applyFont="1" applyAlignment="1">
      <alignment horizontal="centerContinuous"/>
    </xf>
    <xf numFmtId="39" fontId="15" fillId="0" borderId="10" xfId="0" applyFont="1" applyBorder="1" applyAlignment="1">
      <alignment/>
    </xf>
    <xf numFmtId="39" fontId="16" fillId="0" borderId="18" xfId="0" applyFont="1" applyBorder="1" applyAlignment="1" applyProtection="1" quotePrefix="1">
      <alignment horizontal="centerContinuous"/>
      <protection/>
    </xf>
    <xf numFmtId="39" fontId="16" fillId="0" borderId="14" xfId="0" applyFont="1" applyBorder="1" applyAlignment="1" applyProtection="1">
      <alignment horizontal="centerContinuous"/>
      <protection/>
    </xf>
    <xf numFmtId="39" fontId="17" fillId="0" borderId="10" xfId="0" applyFont="1" applyBorder="1" applyAlignment="1">
      <alignment/>
    </xf>
    <xf numFmtId="39" fontId="18" fillId="0" borderId="0" xfId="0" applyFont="1" applyAlignment="1">
      <alignment/>
    </xf>
    <xf numFmtId="39" fontId="19" fillId="0" borderId="0" xfId="0" applyFont="1" applyAlignment="1">
      <alignment/>
    </xf>
    <xf numFmtId="39" fontId="19" fillId="0" borderId="19" xfId="0" applyFont="1" applyBorder="1" applyAlignment="1">
      <alignment/>
    </xf>
    <xf numFmtId="14" fontId="19" fillId="0" borderId="19" xfId="0" applyNumberFormat="1" applyFont="1" applyBorder="1" applyAlignment="1">
      <alignment horizontal="left"/>
    </xf>
    <xf numFmtId="39" fontId="19" fillId="0" borderId="20" xfId="0" applyFont="1" applyBorder="1" applyAlignment="1">
      <alignment/>
    </xf>
    <xf numFmtId="39" fontId="19" fillId="0" borderId="21" xfId="0" applyFont="1" applyBorder="1" applyAlignment="1">
      <alignment/>
    </xf>
    <xf numFmtId="39" fontId="19" fillId="0" borderId="22" xfId="0" applyFont="1" applyBorder="1" applyAlignment="1">
      <alignment/>
    </xf>
    <xf numFmtId="39" fontId="19" fillId="0" borderId="23" xfId="0" applyFont="1" applyBorder="1" applyAlignment="1">
      <alignment/>
    </xf>
    <xf numFmtId="39" fontId="19" fillId="0" borderId="24" xfId="0" applyFont="1" applyBorder="1" applyAlignment="1">
      <alignment/>
    </xf>
    <xf numFmtId="164" fontId="19" fillId="0" borderId="20" xfId="0" applyNumberFormat="1" applyFont="1" applyBorder="1" applyAlignment="1">
      <alignment/>
    </xf>
    <xf numFmtId="165" fontId="19" fillId="0" borderId="21" xfId="0" applyNumberFormat="1" applyFont="1" applyBorder="1" applyAlignment="1">
      <alignment/>
    </xf>
    <xf numFmtId="165" fontId="19" fillId="0" borderId="20" xfId="0" applyNumberFormat="1" applyFont="1" applyBorder="1" applyAlignment="1">
      <alignment/>
    </xf>
    <xf numFmtId="164" fontId="19" fillId="0" borderId="22" xfId="0" applyNumberFormat="1" applyFont="1" applyBorder="1" applyAlignment="1">
      <alignment/>
    </xf>
    <xf numFmtId="165" fontId="19" fillId="0" borderId="0" xfId="0" applyNumberFormat="1" applyFont="1" applyAlignment="1">
      <alignment/>
    </xf>
    <xf numFmtId="165" fontId="19" fillId="0" borderId="22" xfId="0" applyNumberFormat="1" applyFont="1" applyBorder="1" applyAlignment="1">
      <alignment/>
    </xf>
    <xf numFmtId="39" fontId="19" fillId="0" borderId="25" xfId="0" applyFont="1" applyBorder="1" applyAlignment="1">
      <alignment/>
    </xf>
    <xf numFmtId="164" fontId="19" fillId="0" borderId="25" xfId="0" applyNumberFormat="1" applyFont="1" applyBorder="1" applyAlignment="1">
      <alignment/>
    </xf>
    <xf numFmtId="165" fontId="19" fillId="0" borderId="26" xfId="0" applyNumberFormat="1" applyFont="1" applyBorder="1" applyAlignment="1">
      <alignment/>
    </xf>
    <xf numFmtId="165" fontId="19" fillId="0" borderId="25" xfId="0" applyNumberFormat="1" applyFont="1" applyBorder="1" applyAlignment="1">
      <alignment/>
    </xf>
    <xf numFmtId="1" fontId="9" fillId="0" borderId="0" xfId="0" applyNumberFormat="1" applyFont="1" applyAlignment="1" quotePrefix="1">
      <alignment horizontal="left"/>
    </xf>
    <xf numFmtId="1" fontId="9" fillId="0" borderId="0" xfId="0" applyNumberFormat="1" applyFont="1" applyAlignment="1" quotePrefix="1">
      <alignment horizontal="right"/>
    </xf>
    <xf numFmtId="39" fontId="9" fillId="0" borderId="10" xfId="0" applyFont="1" applyBorder="1" applyAlignment="1">
      <alignment horizontal="left"/>
    </xf>
    <xf numFmtId="39" fontId="7" fillId="0" borderId="0" xfId="0" applyFont="1" applyAlignment="1" quotePrefix="1">
      <alignment/>
    </xf>
    <xf numFmtId="39" fontId="10" fillId="0" borderId="0" xfId="0" applyFont="1" applyBorder="1" applyAlignment="1">
      <alignment/>
    </xf>
    <xf numFmtId="39" fontId="10" fillId="0" borderId="0" xfId="0" applyFont="1" applyBorder="1" applyAlignment="1" applyProtection="1">
      <alignment horizontal="center"/>
      <protection/>
    </xf>
    <xf numFmtId="39" fontId="10" fillId="0" borderId="0" xfId="0" applyFont="1" applyBorder="1" applyAlignment="1">
      <alignment horizontal="center"/>
    </xf>
    <xf numFmtId="39" fontId="10" fillId="0" borderId="0" xfId="0" applyFont="1" applyBorder="1" applyAlignment="1" applyProtection="1">
      <alignment horizontal="left"/>
      <protection/>
    </xf>
    <xf numFmtId="39" fontId="18" fillId="0" borderId="0" xfId="0" applyFont="1" applyBorder="1" applyAlignment="1" applyProtection="1">
      <alignment horizontal="left"/>
      <protection/>
    </xf>
    <xf numFmtId="39" fontId="18" fillId="0" borderId="0" xfId="0" applyFont="1" applyBorder="1" applyAlignment="1" applyProtection="1">
      <alignment horizontal="center"/>
      <protection/>
    </xf>
    <xf numFmtId="39" fontId="18" fillId="0" borderId="0" xfId="0" applyFont="1" applyAlignment="1">
      <alignment/>
    </xf>
    <xf numFmtId="39" fontId="19" fillId="0" borderId="0" xfId="0" applyFont="1" applyBorder="1" applyAlignment="1">
      <alignment/>
    </xf>
    <xf numFmtId="39" fontId="19" fillId="0" borderId="0" xfId="0" applyFont="1" applyBorder="1" applyAlignment="1" applyProtection="1">
      <alignment horizontal="left"/>
      <protection/>
    </xf>
    <xf numFmtId="166" fontId="19" fillId="0" borderId="0" xfId="0" applyNumberFormat="1" applyFont="1" applyBorder="1" applyAlignment="1" applyProtection="1">
      <alignment/>
      <protection/>
    </xf>
    <xf numFmtId="166" fontId="19" fillId="0" borderId="0" xfId="0" applyNumberFormat="1" applyFont="1" applyBorder="1" applyAlignment="1">
      <alignment/>
    </xf>
    <xf numFmtId="166" fontId="18" fillId="0" borderId="0" xfId="0" applyNumberFormat="1" applyFont="1" applyBorder="1" applyAlignment="1" applyProtection="1">
      <alignment/>
      <protection/>
    </xf>
    <xf numFmtId="39" fontId="18" fillId="0" borderId="0" xfId="0" applyFont="1" applyBorder="1" applyAlignment="1">
      <alignment/>
    </xf>
    <xf numFmtId="39" fontId="10" fillId="0" borderId="0" xfId="0" applyFont="1" applyBorder="1" applyAlignment="1" applyProtection="1">
      <alignment/>
      <protection/>
    </xf>
    <xf numFmtId="166" fontId="19" fillId="0" borderId="0" xfId="0" applyNumberFormat="1" applyFont="1" applyBorder="1" applyAlignment="1" quotePrefix="1">
      <alignment/>
    </xf>
    <xf numFmtId="39" fontId="10" fillId="0" borderId="0" xfId="0" applyFont="1" applyBorder="1" applyAlignment="1" applyProtection="1">
      <alignment/>
      <protection/>
    </xf>
    <xf numFmtId="39" fontId="36" fillId="0" borderId="0" xfId="0" applyFont="1" applyAlignment="1">
      <alignment/>
    </xf>
    <xf numFmtId="39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4"/>
  <sheetViews>
    <sheetView zoomScalePageLayoutView="0" workbookViewId="0" topLeftCell="A1">
      <selection activeCell="A1" sqref="A1:BH34"/>
    </sheetView>
  </sheetViews>
  <sheetFormatPr defaultColWidth="9.00390625" defaultRowHeight="12.75"/>
  <sheetData>
    <row r="1" spans="1:60" ht="12.7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</row>
    <row r="3" spans="1:60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</row>
    <row r="4" spans="1:60" ht="12.75">
      <c r="A4" s="34" t="s">
        <v>1</v>
      </c>
      <c r="B4" s="35">
        <v>36502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</row>
    <row r="5" spans="1:60" ht="12.75">
      <c r="A5" s="34" t="s">
        <v>2</v>
      </c>
      <c r="B5" s="34" t="s">
        <v>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</row>
    <row r="6" spans="1:60" ht="12.75">
      <c r="A6" s="34" t="s">
        <v>4</v>
      </c>
      <c r="B6" s="34" t="s">
        <v>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</row>
    <row r="7" spans="1:60" ht="12.75">
      <c r="A7" s="34" t="s">
        <v>5</v>
      </c>
      <c r="B7" s="34" t="s">
        <v>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ht="12.75">
      <c r="A8" s="34" t="s">
        <v>6</v>
      </c>
      <c r="B8" s="34" t="s">
        <v>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</row>
    <row r="9" spans="1:60" ht="12.75">
      <c r="A9" s="34" t="s">
        <v>7</v>
      </c>
      <c r="B9" s="34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0" ht="12.75">
      <c r="A10" s="34" t="s">
        <v>8</v>
      </c>
      <c r="B10" s="34" t="s">
        <v>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60" ht="12.75">
      <c r="A11" s="34" t="s">
        <v>9</v>
      </c>
      <c r="B11" s="34" t="s">
        <v>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</row>
    <row r="12" spans="1:60" ht="12.75">
      <c r="A12" s="34" t="s">
        <v>10</v>
      </c>
      <c r="B12" s="34" t="s">
        <v>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ht="12.75">
      <c r="A13" s="34" t="s">
        <v>11</v>
      </c>
      <c r="B13" s="34" t="s">
        <v>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1:60" ht="12.75">
      <c r="A14" s="34" t="s">
        <v>12</v>
      </c>
      <c r="B14" s="34" t="s">
        <v>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ht="12.75">
      <c r="A15" s="34" t="s">
        <v>13</v>
      </c>
      <c r="B15" s="34" t="s">
        <v>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12.75">
      <c r="A17" s="36"/>
      <c r="B17" s="34" t="s">
        <v>14</v>
      </c>
      <c r="C17" s="34" t="s">
        <v>15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</row>
    <row r="18" spans="1:60" ht="12.75">
      <c r="A18" s="38"/>
      <c r="B18" s="36" t="s">
        <v>16</v>
      </c>
      <c r="C18" s="39"/>
      <c r="D18" s="39"/>
      <c r="E18" s="39"/>
      <c r="F18" s="39"/>
      <c r="G18" s="36" t="s">
        <v>17</v>
      </c>
      <c r="H18" s="39"/>
      <c r="I18" s="39"/>
      <c r="J18" s="39"/>
      <c r="K18" s="39"/>
      <c r="L18" s="36" t="s">
        <v>18</v>
      </c>
      <c r="M18" s="39"/>
      <c r="N18" s="39"/>
      <c r="O18" s="39"/>
      <c r="P18" s="39"/>
      <c r="Q18" s="36" t="s">
        <v>19</v>
      </c>
      <c r="R18" s="39"/>
      <c r="S18" s="39"/>
      <c r="T18" s="39"/>
      <c r="U18" s="39"/>
      <c r="V18" s="36" t="s">
        <v>20</v>
      </c>
      <c r="W18" s="39"/>
      <c r="X18" s="39"/>
      <c r="Y18" s="39"/>
      <c r="Z18" s="39"/>
      <c r="AA18" s="36" t="s">
        <v>21</v>
      </c>
      <c r="AB18" s="39"/>
      <c r="AC18" s="39"/>
      <c r="AD18" s="39"/>
      <c r="AE18" s="39"/>
      <c r="AF18" s="36" t="s">
        <v>22</v>
      </c>
      <c r="AG18" s="39"/>
      <c r="AH18" s="39"/>
      <c r="AI18" s="39"/>
      <c r="AJ18" s="39"/>
      <c r="AK18" s="36" t="s">
        <v>23</v>
      </c>
      <c r="AL18" s="39"/>
      <c r="AM18" s="39"/>
      <c r="AN18" s="39"/>
      <c r="AO18" s="39"/>
      <c r="AP18" s="36" t="s">
        <v>24</v>
      </c>
      <c r="AQ18" s="39"/>
      <c r="AR18" s="39"/>
      <c r="AS18" s="39"/>
      <c r="AT18" s="39"/>
      <c r="AU18" s="36" t="s">
        <v>25</v>
      </c>
      <c r="AV18" s="39"/>
      <c r="AW18" s="39"/>
      <c r="AX18" s="39"/>
      <c r="AY18" s="39"/>
      <c r="AZ18" s="36" t="s">
        <v>26</v>
      </c>
      <c r="BA18" s="39"/>
      <c r="BB18" s="39"/>
      <c r="BC18" s="39"/>
      <c r="BD18" s="39"/>
      <c r="BE18" s="36" t="s">
        <v>27</v>
      </c>
      <c r="BF18" s="36" t="s">
        <v>28</v>
      </c>
      <c r="BG18" s="36" t="s">
        <v>29</v>
      </c>
      <c r="BH18" s="36" t="s">
        <v>30</v>
      </c>
    </row>
    <row r="19" spans="1:60" ht="12.75">
      <c r="A19" s="34" t="s">
        <v>31</v>
      </c>
      <c r="B19" s="36" t="s">
        <v>32</v>
      </c>
      <c r="C19" s="37" t="s">
        <v>33</v>
      </c>
      <c r="D19" s="37" t="s">
        <v>34</v>
      </c>
      <c r="E19" s="37" t="s">
        <v>35</v>
      </c>
      <c r="F19" s="37" t="s">
        <v>36</v>
      </c>
      <c r="G19" s="36" t="s">
        <v>32</v>
      </c>
      <c r="H19" s="37" t="s">
        <v>33</v>
      </c>
      <c r="I19" s="37" t="s">
        <v>34</v>
      </c>
      <c r="J19" s="37" t="s">
        <v>35</v>
      </c>
      <c r="K19" s="37" t="s">
        <v>36</v>
      </c>
      <c r="L19" s="36" t="s">
        <v>32</v>
      </c>
      <c r="M19" s="37" t="s">
        <v>33</v>
      </c>
      <c r="N19" s="37" t="s">
        <v>34</v>
      </c>
      <c r="O19" s="37" t="s">
        <v>35</v>
      </c>
      <c r="P19" s="37" t="s">
        <v>36</v>
      </c>
      <c r="Q19" s="36" t="s">
        <v>32</v>
      </c>
      <c r="R19" s="37" t="s">
        <v>33</v>
      </c>
      <c r="S19" s="37" t="s">
        <v>34</v>
      </c>
      <c r="T19" s="37" t="s">
        <v>35</v>
      </c>
      <c r="U19" s="37" t="s">
        <v>36</v>
      </c>
      <c r="V19" s="36" t="s">
        <v>32</v>
      </c>
      <c r="W19" s="37" t="s">
        <v>33</v>
      </c>
      <c r="X19" s="37" t="s">
        <v>34</v>
      </c>
      <c r="Y19" s="37" t="s">
        <v>35</v>
      </c>
      <c r="Z19" s="37" t="s">
        <v>36</v>
      </c>
      <c r="AA19" s="36" t="s">
        <v>32</v>
      </c>
      <c r="AB19" s="37" t="s">
        <v>33</v>
      </c>
      <c r="AC19" s="37" t="s">
        <v>34</v>
      </c>
      <c r="AD19" s="37" t="s">
        <v>35</v>
      </c>
      <c r="AE19" s="37" t="s">
        <v>36</v>
      </c>
      <c r="AF19" s="36" t="s">
        <v>32</v>
      </c>
      <c r="AG19" s="37" t="s">
        <v>33</v>
      </c>
      <c r="AH19" s="37" t="s">
        <v>34</v>
      </c>
      <c r="AI19" s="37" t="s">
        <v>35</v>
      </c>
      <c r="AJ19" s="37" t="s">
        <v>36</v>
      </c>
      <c r="AK19" s="36" t="s">
        <v>32</v>
      </c>
      <c r="AL19" s="37" t="s">
        <v>33</v>
      </c>
      <c r="AM19" s="37" t="s">
        <v>34</v>
      </c>
      <c r="AN19" s="37" t="s">
        <v>35</v>
      </c>
      <c r="AO19" s="37" t="s">
        <v>36</v>
      </c>
      <c r="AP19" s="36" t="s">
        <v>32</v>
      </c>
      <c r="AQ19" s="37" t="s">
        <v>33</v>
      </c>
      <c r="AR19" s="37" t="s">
        <v>34</v>
      </c>
      <c r="AS19" s="37" t="s">
        <v>35</v>
      </c>
      <c r="AT19" s="37" t="s">
        <v>36</v>
      </c>
      <c r="AU19" s="36" t="s">
        <v>32</v>
      </c>
      <c r="AV19" s="37" t="s">
        <v>33</v>
      </c>
      <c r="AW19" s="37" t="s">
        <v>34</v>
      </c>
      <c r="AX19" s="37" t="s">
        <v>35</v>
      </c>
      <c r="AY19" s="37" t="s">
        <v>36</v>
      </c>
      <c r="AZ19" s="36" t="s">
        <v>32</v>
      </c>
      <c r="BA19" s="37" t="s">
        <v>33</v>
      </c>
      <c r="BB19" s="37" t="s">
        <v>34</v>
      </c>
      <c r="BC19" s="37" t="s">
        <v>35</v>
      </c>
      <c r="BD19" s="37" t="s">
        <v>36</v>
      </c>
      <c r="BE19" s="40"/>
      <c r="BF19" s="40"/>
      <c r="BG19" s="40"/>
      <c r="BH19" s="40"/>
    </row>
    <row r="20" spans="1:60" ht="12.75">
      <c r="A20" s="36" t="s">
        <v>16</v>
      </c>
      <c r="B20" s="41">
        <v>12131</v>
      </c>
      <c r="C20" s="42">
        <v>1195.5390000000032</v>
      </c>
      <c r="D20" s="42">
        <v>47.58300000000014</v>
      </c>
      <c r="E20" s="42">
        <v>1243.1219999999967</v>
      </c>
      <c r="F20" s="42">
        <v>1668.2610000000093</v>
      </c>
      <c r="G20" s="41">
        <v>177</v>
      </c>
      <c r="H20" s="42">
        <v>17.432999999999993</v>
      </c>
      <c r="I20" s="42">
        <v>0.3</v>
      </c>
      <c r="J20" s="42">
        <v>17.73299999999999</v>
      </c>
      <c r="K20" s="42">
        <v>24.26599999999998</v>
      </c>
      <c r="L20" s="41">
        <v>4313</v>
      </c>
      <c r="M20" s="42">
        <v>411.69300000000624</v>
      </c>
      <c r="N20" s="42">
        <v>21.699000000000016</v>
      </c>
      <c r="O20" s="42">
        <v>433.3920000000075</v>
      </c>
      <c r="P20" s="42">
        <v>513.945999999998</v>
      </c>
      <c r="Q20" s="41">
        <v>6</v>
      </c>
      <c r="R20" s="42">
        <v>0.6</v>
      </c>
      <c r="S20" s="42">
        <v>0</v>
      </c>
      <c r="T20" s="42">
        <v>0.6</v>
      </c>
      <c r="U20" s="42">
        <v>1.2</v>
      </c>
      <c r="V20" s="41"/>
      <c r="W20" s="42"/>
      <c r="X20" s="42"/>
      <c r="Y20" s="42"/>
      <c r="Z20" s="42"/>
      <c r="AA20" s="41">
        <v>43</v>
      </c>
      <c r="AB20" s="42">
        <v>4.1</v>
      </c>
      <c r="AC20" s="42">
        <v>0.2</v>
      </c>
      <c r="AD20" s="42">
        <v>4.3</v>
      </c>
      <c r="AE20" s="42">
        <v>7.800000000000005</v>
      </c>
      <c r="AF20" s="41">
        <v>342</v>
      </c>
      <c r="AG20" s="42">
        <v>30.356000000000066</v>
      </c>
      <c r="AH20" s="42">
        <v>4.932999999999999</v>
      </c>
      <c r="AI20" s="42">
        <v>35.28900000000011</v>
      </c>
      <c r="AJ20" s="42">
        <v>46.91399999999991</v>
      </c>
      <c r="AK20" s="41">
        <v>374</v>
      </c>
      <c r="AL20" s="42">
        <v>35.43300000000014</v>
      </c>
      <c r="AM20" s="42">
        <v>2</v>
      </c>
      <c r="AN20" s="42">
        <v>37.43300000000016</v>
      </c>
      <c r="AO20" s="42">
        <v>48.38300000000015</v>
      </c>
      <c r="AP20" s="41"/>
      <c r="AQ20" s="42"/>
      <c r="AR20" s="42"/>
      <c r="AS20" s="42"/>
      <c r="AT20" s="42"/>
      <c r="AU20" s="41"/>
      <c r="AV20" s="42"/>
      <c r="AW20" s="42"/>
      <c r="AX20" s="42"/>
      <c r="AY20" s="42"/>
      <c r="AZ20" s="41">
        <v>127</v>
      </c>
      <c r="BA20" s="42">
        <v>12.5</v>
      </c>
      <c r="BB20" s="42">
        <v>0.2</v>
      </c>
      <c r="BC20" s="42">
        <v>12.7</v>
      </c>
      <c r="BD20" s="42">
        <v>18.75</v>
      </c>
      <c r="BE20" s="41">
        <v>17513</v>
      </c>
      <c r="BF20" s="43">
        <v>1707.6540000000095</v>
      </c>
      <c r="BG20" s="43">
        <v>76.91500000000015</v>
      </c>
      <c r="BH20" s="43">
        <v>1784.5690000000045</v>
      </c>
    </row>
    <row r="21" spans="1:60" ht="12.75">
      <c r="A21" s="38" t="s">
        <v>37</v>
      </c>
      <c r="B21" s="44">
        <v>98</v>
      </c>
      <c r="C21" s="45">
        <v>10.062999999999985</v>
      </c>
      <c r="D21" s="45">
        <v>0.133</v>
      </c>
      <c r="E21" s="45">
        <v>10.195999999999987</v>
      </c>
      <c r="F21" s="45">
        <v>12.813999999999997</v>
      </c>
      <c r="G21" s="44">
        <v>5753</v>
      </c>
      <c r="H21" s="45">
        <v>575.6930000000146</v>
      </c>
      <c r="I21" s="45">
        <v>20.66</v>
      </c>
      <c r="J21" s="45">
        <v>596.3530000000171</v>
      </c>
      <c r="K21" s="45">
        <v>752.8799999999977</v>
      </c>
      <c r="L21" s="44">
        <v>148</v>
      </c>
      <c r="M21" s="45">
        <v>14.662999999999972</v>
      </c>
      <c r="N21" s="45">
        <v>0.5</v>
      </c>
      <c r="O21" s="45">
        <v>15.162999999999968</v>
      </c>
      <c r="P21" s="45">
        <v>19.347999999999974</v>
      </c>
      <c r="Q21" s="44">
        <v>1</v>
      </c>
      <c r="R21" s="45">
        <v>0.1</v>
      </c>
      <c r="S21" s="45">
        <v>0</v>
      </c>
      <c r="T21" s="45">
        <v>0.1</v>
      </c>
      <c r="U21" s="45">
        <v>0.2</v>
      </c>
      <c r="V21" s="44"/>
      <c r="W21" s="45"/>
      <c r="X21" s="45"/>
      <c r="Y21" s="45"/>
      <c r="Z21" s="45"/>
      <c r="AA21" s="44"/>
      <c r="AB21" s="45"/>
      <c r="AC21" s="45"/>
      <c r="AD21" s="45"/>
      <c r="AE21" s="45"/>
      <c r="AF21" s="44">
        <v>13</v>
      </c>
      <c r="AG21" s="45">
        <v>0.833</v>
      </c>
      <c r="AH21" s="45">
        <v>0.5</v>
      </c>
      <c r="AI21" s="45">
        <v>1.333</v>
      </c>
      <c r="AJ21" s="45">
        <v>1.3</v>
      </c>
      <c r="AK21" s="44">
        <v>4</v>
      </c>
      <c r="AL21" s="45">
        <v>0.4</v>
      </c>
      <c r="AM21" s="45">
        <v>0</v>
      </c>
      <c r="AN21" s="45">
        <v>0.4</v>
      </c>
      <c r="AO21" s="45">
        <v>0.6</v>
      </c>
      <c r="AP21" s="44"/>
      <c r="AQ21" s="45"/>
      <c r="AR21" s="45"/>
      <c r="AS21" s="45"/>
      <c r="AT21" s="45"/>
      <c r="AU21" s="44"/>
      <c r="AV21" s="45"/>
      <c r="AW21" s="45"/>
      <c r="AX21" s="45"/>
      <c r="AY21" s="45"/>
      <c r="AZ21" s="44"/>
      <c r="BA21" s="45"/>
      <c r="BB21" s="45"/>
      <c r="BC21" s="45"/>
      <c r="BD21" s="45"/>
      <c r="BE21" s="44">
        <v>6017</v>
      </c>
      <c r="BF21" s="46">
        <v>601.7520000000146</v>
      </c>
      <c r="BG21" s="46">
        <v>21.793000000000013</v>
      </c>
      <c r="BH21" s="46">
        <v>623.5450000000171</v>
      </c>
    </row>
    <row r="22" spans="1:60" ht="12.75">
      <c r="A22" s="38" t="s">
        <v>18</v>
      </c>
      <c r="B22" s="44">
        <v>2685</v>
      </c>
      <c r="C22" s="45">
        <v>271.36899999999844</v>
      </c>
      <c r="D22" s="45">
        <v>20.11700000000001</v>
      </c>
      <c r="E22" s="45">
        <v>291.4859999999996</v>
      </c>
      <c r="F22" s="45">
        <v>347.69399999999814</v>
      </c>
      <c r="G22" s="44">
        <v>266</v>
      </c>
      <c r="H22" s="45">
        <v>25.83400000000005</v>
      </c>
      <c r="I22" s="45">
        <v>1.65</v>
      </c>
      <c r="J22" s="45">
        <v>27.48400000000005</v>
      </c>
      <c r="K22" s="45">
        <v>37.00899999999994</v>
      </c>
      <c r="L22" s="44">
        <v>52354</v>
      </c>
      <c r="M22" s="45">
        <v>5388.334000000212</v>
      </c>
      <c r="N22" s="45">
        <v>241.4369999999969</v>
      </c>
      <c r="O22" s="45">
        <v>5629.771000000258</v>
      </c>
      <c r="P22" s="45">
        <v>7016.976999999798</v>
      </c>
      <c r="Q22" s="44">
        <v>36</v>
      </c>
      <c r="R22" s="45">
        <v>3.65</v>
      </c>
      <c r="S22" s="45">
        <v>0</v>
      </c>
      <c r="T22" s="45">
        <v>3.65</v>
      </c>
      <c r="U22" s="45">
        <v>7.3</v>
      </c>
      <c r="V22" s="44"/>
      <c r="W22" s="45"/>
      <c r="X22" s="45"/>
      <c r="Y22" s="45"/>
      <c r="Z22" s="45"/>
      <c r="AA22" s="44">
        <v>466</v>
      </c>
      <c r="AB22" s="45">
        <v>49.75000000000025</v>
      </c>
      <c r="AC22" s="45">
        <v>1.7</v>
      </c>
      <c r="AD22" s="45">
        <v>51.45000000000026</v>
      </c>
      <c r="AE22" s="45">
        <v>80.20000000000032</v>
      </c>
      <c r="AF22" s="44">
        <v>1380</v>
      </c>
      <c r="AG22" s="45">
        <v>134.15299999999897</v>
      </c>
      <c r="AH22" s="45">
        <v>15.15</v>
      </c>
      <c r="AI22" s="45">
        <v>149.30299999999872</v>
      </c>
      <c r="AJ22" s="45">
        <v>210.38600000000105</v>
      </c>
      <c r="AK22" s="44">
        <v>5453</v>
      </c>
      <c r="AL22" s="45">
        <v>514.2900000000067</v>
      </c>
      <c r="AM22" s="45">
        <v>27.568000000000037</v>
      </c>
      <c r="AN22" s="45">
        <v>541.8580000000088</v>
      </c>
      <c r="AO22" s="45">
        <v>763.4350000000089</v>
      </c>
      <c r="AP22" s="44"/>
      <c r="AQ22" s="45"/>
      <c r="AR22" s="45"/>
      <c r="AS22" s="45"/>
      <c r="AT22" s="45"/>
      <c r="AU22" s="44"/>
      <c r="AV22" s="45"/>
      <c r="AW22" s="45"/>
      <c r="AX22" s="45"/>
      <c r="AY22" s="45"/>
      <c r="AZ22" s="44">
        <v>1232</v>
      </c>
      <c r="BA22" s="45">
        <v>121.1169999999994</v>
      </c>
      <c r="BB22" s="45">
        <v>2.95</v>
      </c>
      <c r="BC22" s="45">
        <v>124.06699999999935</v>
      </c>
      <c r="BD22" s="45">
        <v>181.376000000001</v>
      </c>
      <c r="BE22" s="44">
        <v>63872</v>
      </c>
      <c r="BF22" s="46">
        <v>6508.497000000215</v>
      </c>
      <c r="BG22" s="46">
        <v>310.57199999999693</v>
      </c>
      <c r="BH22" s="46">
        <v>6819.069000000263</v>
      </c>
    </row>
    <row r="23" spans="1:60" ht="12.75">
      <c r="A23" s="38" t="s">
        <v>38</v>
      </c>
      <c r="B23" s="44">
        <v>6</v>
      </c>
      <c r="C23" s="45">
        <v>0.6</v>
      </c>
      <c r="D23" s="45">
        <v>0</v>
      </c>
      <c r="E23" s="45">
        <v>0.6</v>
      </c>
      <c r="F23" s="45">
        <v>0.75</v>
      </c>
      <c r="G23" s="44">
        <v>2</v>
      </c>
      <c r="H23" s="45">
        <v>0.2</v>
      </c>
      <c r="I23" s="45">
        <v>0</v>
      </c>
      <c r="J23" s="45">
        <v>0.2</v>
      </c>
      <c r="K23" s="45">
        <v>0.35</v>
      </c>
      <c r="L23" s="44">
        <v>215</v>
      </c>
      <c r="M23" s="45">
        <v>21.233999999999995</v>
      </c>
      <c r="N23" s="45">
        <v>0.2</v>
      </c>
      <c r="O23" s="45">
        <v>21.433999999999997</v>
      </c>
      <c r="P23" s="45">
        <v>31.269000000000016</v>
      </c>
      <c r="Q23" s="44">
        <v>1870</v>
      </c>
      <c r="R23" s="45">
        <v>182.83699999999928</v>
      </c>
      <c r="S23" s="45">
        <v>0.467</v>
      </c>
      <c r="T23" s="45">
        <v>183.3039999999993</v>
      </c>
      <c r="U23" s="45">
        <v>365.67399999999856</v>
      </c>
      <c r="V23" s="44">
        <v>43</v>
      </c>
      <c r="W23" s="45">
        <v>4.3</v>
      </c>
      <c r="X23" s="45">
        <v>0</v>
      </c>
      <c r="Y23" s="45">
        <v>4.3</v>
      </c>
      <c r="Z23" s="45">
        <v>8.6</v>
      </c>
      <c r="AA23" s="44"/>
      <c r="AB23" s="45"/>
      <c r="AC23" s="45"/>
      <c r="AD23" s="45"/>
      <c r="AE23" s="45"/>
      <c r="AF23" s="44">
        <v>15</v>
      </c>
      <c r="AG23" s="45">
        <v>1.5</v>
      </c>
      <c r="AH23" s="45">
        <v>0</v>
      </c>
      <c r="AI23" s="45">
        <v>1.5</v>
      </c>
      <c r="AJ23" s="45">
        <v>2.35</v>
      </c>
      <c r="AK23" s="44">
        <v>9</v>
      </c>
      <c r="AL23" s="45">
        <v>0.9</v>
      </c>
      <c r="AM23" s="45">
        <v>0</v>
      </c>
      <c r="AN23" s="45">
        <v>0.9</v>
      </c>
      <c r="AO23" s="45">
        <v>1.5</v>
      </c>
      <c r="AP23" s="44"/>
      <c r="AQ23" s="45"/>
      <c r="AR23" s="45"/>
      <c r="AS23" s="45"/>
      <c r="AT23" s="45"/>
      <c r="AU23" s="44"/>
      <c r="AV23" s="45"/>
      <c r="AW23" s="45"/>
      <c r="AX23" s="45"/>
      <c r="AY23" s="45"/>
      <c r="AZ23" s="44"/>
      <c r="BA23" s="45"/>
      <c r="BB23" s="45"/>
      <c r="BC23" s="45"/>
      <c r="BD23" s="45"/>
      <c r="BE23" s="44">
        <v>2160</v>
      </c>
      <c r="BF23" s="46">
        <v>211.5709999999993</v>
      </c>
      <c r="BG23" s="46">
        <v>0.667</v>
      </c>
      <c r="BH23" s="46">
        <v>212.23799999999932</v>
      </c>
    </row>
    <row r="24" spans="1:60" ht="12.75">
      <c r="A24" s="38" t="s">
        <v>39</v>
      </c>
      <c r="B24" s="44"/>
      <c r="C24" s="45"/>
      <c r="D24" s="45"/>
      <c r="E24" s="45"/>
      <c r="F24" s="45"/>
      <c r="G24" s="44"/>
      <c r="H24" s="45"/>
      <c r="I24" s="45"/>
      <c r="J24" s="45"/>
      <c r="K24" s="45"/>
      <c r="L24" s="44"/>
      <c r="M24" s="45"/>
      <c r="N24" s="45"/>
      <c r="O24" s="45"/>
      <c r="P24" s="45"/>
      <c r="Q24" s="44">
        <v>4</v>
      </c>
      <c r="R24" s="45">
        <v>0.501</v>
      </c>
      <c r="S24" s="45">
        <v>0</v>
      </c>
      <c r="T24" s="45">
        <v>0.501</v>
      </c>
      <c r="U24" s="45">
        <v>1.002</v>
      </c>
      <c r="V24" s="44">
        <v>3614</v>
      </c>
      <c r="W24" s="45">
        <v>373.3010000000009</v>
      </c>
      <c r="X24" s="45">
        <v>0</v>
      </c>
      <c r="Y24" s="45">
        <v>373.3010000000009</v>
      </c>
      <c r="Z24" s="45">
        <v>746.6020000000018</v>
      </c>
      <c r="AA24" s="44"/>
      <c r="AB24" s="45"/>
      <c r="AC24" s="45"/>
      <c r="AD24" s="45"/>
      <c r="AE24" s="45"/>
      <c r="AF24" s="44"/>
      <c r="AG24" s="45"/>
      <c r="AH24" s="45"/>
      <c r="AI24" s="45"/>
      <c r="AJ24" s="45"/>
      <c r="AK24" s="44"/>
      <c r="AL24" s="45"/>
      <c r="AM24" s="45"/>
      <c r="AN24" s="45"/>
      <c r="AO24" s="45"/>
      <c r="AP24" s="44"/>
      <c r="AQ24" s="45"/>
      <c r="AR24" s="45"/>
      <c r="AS24" s="45"/>
      <c r="AT24" s="45"/>
      <c r="AU24" s="44"/>
      <c r="AV24" s="45"/>
      <c r="AW24" s="45"/>
      <c r="AX24" s="45"/>
      <c r="AY24" s="45"/>
      <c r="AZ24" s="44"/>
      <c r="BA24" s="45"/>
      <c r="BB24" s="45"/>
      <c r="BC24" s="45"/>
      <c r="BD24" s="45"/>
      <c r="BE24" s="44">
        <v>3618</v>
      </c>
      <c r="BF24" s="46">
        <v>373.8020000000009</v>
      </c>
      <c r="BG24" s="46">
        <v>0</v>
      </c>
      <c r="BH24" s="46">
        <v>373.8020000000009</v>
      </c>
    </row>
    <row r="25" spans="1:60" ht="12.75">
      <c r="A25" s="38" t="s">
        <v>40</v>
      </c>
      <c r="B25" s="44"/>
      <c r="C25" s="45"/>
      <c r="D25" s="45"/>
      <c r="E25" s="45"/>
      <c r="F25" s="45"/>
      <c r="G25" s="44"/>
      <c r="H25" s="45"/>
      <c r="I25" s="45"/>
      <c r="J25" s="45"/>
      <c r="K25" s="45"/>
      <c r="L25" s="44"/>
      <c r="M25" s="45"/>
      <c r="N25" s="45"/>
      <c r="O25" s="45"/>
      <c r="P25" s="45"/>
      <c r="Q25" s="44"/>
      <c r="R25" s="45"/>
      <c r="S25" s="45"/>
      <c r="T25" s="45"/>
      <c r="U25" s="45"/>
      <c r="V25" s="44"/>
      <c r="W25" s="45"/>
      <c r="X25" s="45"/>
      <c r="Y25" s="45"/>
      <c r="Z25" s="45"/>
      <c r="AA25" s="44"/>
      <c r="AB25" s="45"/>
      <c r="AC25" s="45"/>
      <c r="AD25" s="45"/>
      <c r="AE25" s="45"/>
      <c r="AF25" s="44"/>
      <c r="AG25" s="45"/>
      <c r="AH25" s="45"/>
      <c r="AI25" s="45"/>
      <c r="AJ25" s="45"/>
      <c r="AK25" s="44"/>
      <c r="AL25" s="45"/>
      <c r="AM25" s="45"/>
      <c r="AN25" s="45"/>
      <c r="AO25" s="45"/>
      <c r="AP25" s="44"/>
      <c r="AQ25" s="45"/>
      <c r="AR25" s="45"/>
      <c r="AS25" s="45"/>
      <c r="AT25" s="45"/>
      <c r="AU25" s="44"/>
      <c r="AV25" s="45"/>
      <c r="AW25" s="45"/>
      <c r="AX25" s="45"/>
      <c r="AY25" s="45"/>
      <c r="AZ25" s="44">
        <v>1</v>
      </c>
      <c r="BA25" s="45">
        <v>0.1</v>
      </c>
      <c r="BB25" s="45">
        <v>0</v>
      </c>
      <c r="BC25" s="45">
        <v>0.1</v>
      </c>
      <c r="BD25" s="45">
        <v>0.1</v>
      </c>
      <c r="BE25" s="44">
        <v>1</v>
      </c>
      <c r="BF25" s="46">
        <v>0.1</v>
      </c>
      <c r="BG25" s="46">
        <v>0</v>
      </c>
      <c r="BH25" s="46">
        <v>0.1</v>
      </c>
    </row>
    <row r="26" spans="1:60" ht="12.75">
      <c r="A26" s="38" t="s">
        <v>41</v>
      </c>
      <c r="B26" s="44">
        <v>5</v>
      </c>
      <c r="C26" s="45">
        <v>0.5</v>
      </c>
      <c r="D26" s="45">
        <v>0</v>
      </c>
      <c r="E26" s="45">
        <v>0.5</v>
      </c>
      <c r="F26" s="45">
        <v>0.65</v>
      </c>
      <c r="G26" s="44"/>
      <c r="H26" s="45"/>
      <c r="I26" s="45"/>
      <c r="J26" s="45"/>
      <c r="K26" s="45"/>
      <c r="L26" s="44">
        <v>164</v>
      </c>
      <c r="M26" s="45">
        <v>14.6</v>
      </c>
      <c r="N26" s="45">
        <v>1.8</v>
      </c>
      <c r="O26" s="45">
        <v>16.4</v>
      </c>
      <c r="P26" s="45">
        <v>20.1</v>
      </c>
      <c r="Q26" s="44"/>
      <c r="R26" s="45"/>
      <c r="S26" s="45"/>
      <c r="T26" s="45"/>
      <c r="U26" s="45"/>
      <c r="V26" s="44"/>
      <c r="W26" s="45"/>
      <c r="X26" s="45"/>
      <c r="Y26" s="45"/>
      <c r="Z26" s="45"/>
      <c r="AA26" s="44">
        <v>1086</v>
      </c>
      <c r="AB26" s="45">
        <v>102.8</v>
      </c>
      <c r="AC26" s="45">
        <v>5.8</v>
      </c>
      <c r="AD26" s="45">
        <v>108.6</v>
      </c>
      <c r="AE26" s="45">
        <v>174.3</v>
      </c>
      <c r="AF26" s="44">
        <v>20</v>
      </c>
      <c r="AG26" s="45">
        <v>1.8</v>
      </c>
      <c r="AH26" s="45">
        <v>0.2</v>
      </c>
      <c r="AI26" s="45">
        <v>2</v>
      </c>
      <c r="AJ26" s="45">
        <v>2.8</v>
      </c>
      <c r="AK26" s="44">
        <v>53</v>
      </c>
      <c r="AL26" s="45">
        <v>5</v>
      </c>
      <c r="AM26" s="45">
        <v>0.3</v>
      </c>
      <c r="AN26" s="45">
        <v>5.3</v>
      </c>
      <c r="AO26" s="45">
        <v>7.25</v>
      </c>
      <c r="AP26" s="44"/>
      <c r="AQ26" s="45"/>
      <c r="AR26" s="45"/>
      <c r="AS26" s="45"/>
      <c r="AT26" s="45"/>
      <c r="AU26" s="44"/>
      <c r="AV26" s="45"/>
      <c r="AW26" s="45"/>
      <c r="AX26" s="45"/>
      <c r="AY26" s="45"/>
      <c r="AZ26" s="44">
        <v>4</v>
      </c>
      <c r="BA26" s="45">
        <v>0.4</v>
      </c>
      <c r="BB26" s="45">
        <v>0</v>
      </c>
      <c r="BC26" s="45">
        <v>0.4</v>
      </c>
      <c r="BD26" s="45">
        <v>0.6</v>
      </c>
      <c r="BE26" s="44">
        <v>1332</v>
      </c>
      <c r="BF26" s="46">
        <v>125.1</v>
      </c>
      <c r="BG26" s="46">
        <v>8.1</v>
      </c>
      <c r="BH26" s="46">
        <v>133.2</v>
      </c>
    </row>
    <row r="27" spans="1:60" ht="12.75">
      <c r="A27" s="38" t="s">
        <v>42</v>
      </c>
      <c r="B27" s="44">
        <v>233</v>
      </c>
      <c r="C27" s="45">
        <v>23.746</v>
      </c>
      <c r="D27" s="45">
        <v>1.8640000000000003</v>
      </c>
      <c r="E27" s="45">
        <v>25.61</v>
      </c>
      <c r="F27" s="45">
        <v>30.810999999999982</v>
      </c>
      <c r="G27" s="44">
        <v>31</v>
      </c>
      <c r="H27" s="45">
        <v>3.2970000000000006</v>
      </c>
      <c r="I27" s="45">
        <v>0.1</v>
      </c>
      <c r="J27" s="45">
        <v>3.3970000000000007</v>
      </c>
      <c r="K27" s="45">
        <v>4.415</v>
      </c>
      <c r="L27" s="44">
        <v>1704</v>
      </c>
      <c r="M27" s="45">
        <v>174.85399999999936</v>
      </c>
      <c r="N27" s="45">
        <v>9.785999999999994</v>
      </c>
      <c r="O27" s="45">
        <v>184.6399999999995</v>
      </c>
      <c r="P27" s="45">
        <v>223.35099999999935</v>
      </c>
      <c r="Q27" s="44">
        <v>8</v>
      </c>
      <c r="R27" s="45">
        <v>0.8989999999999999</v>
      </c>
      <c r="S27" s="45">
        <v>0</v>
      </c>
      <c r="T27" s="45">
        <v>0.8989999999999999</v>
      </c>
      <c r="U27" s="45">
        <v>1.7979999999999998</v>
      </c>
      <c r="V27" s="44"/>
      <c r="W27" s="45"/>
      <c r="X27" s="45"/>
      <c r="Y27" s="45"/>
      <c r="Z27" s="45"/>
      <c r="AA27" s="44">
        <v>22</v>
      </c>
      <c r="AB27" s="45">
        <v>2.3640000000000003</v>
      </c>
      <c r="AC27" s="45">
        <v>0.1</v>
      </c>
      <c r="AD27" s="45">
        <v>2.4640000000000004</v>
      </c>
      <c r="AE27" s="45">
        <v>4.2620000000000005</v>
      </c>
      <c r="AF27" s="44">
        <v>7881</v>
      </c>
      <c r="AG27" s="45">
        <v>736.0880000000121</v>
      </c>
      <c r="AH27" s="45">
        <v>143.6739999999996</v>
      </c>
      <c r="AI27" s="45">
        <v>879.7620000000188</v>
      </c>
      <c r="AJ27" s="45">
        <v>1175.307000000007</v>
      </c>
      <c r="AK27" s="44">
        <v>109</v>
      </c>
      <c r="AL27" s="45">
        <v>11.02699999999999</v>
      </c>
      <c r="AM27" s="45">
        <v>0.533</v>
      </c>
      <c r="AN27" s="45">
        <v>11.56</v>
      </c>
      <c r="AO27" s="45">
        <v>16.340999999999987</v>
      </c>
      <c r="AP27" s="44"/>
      <c r="AQ27" s="45"/>
      <c r="AR27" s="45"/>
      <c r="AS27" s="45"/>
      <c r="AT27" s="45"/>
      <c r="AU27" s="44"/>
      <c r="AV27" s="45"/>
      <c r="AW27" s="45"/>
      <c r="AX27" s="45"/>
      <c r="AY27" s="45"/>
      <c r="AZ27" s="44">
        <v>65</v>
      </c>
      <c r="BA27" s="45">
        <v>6.861999999999997</v>
      </c>
      <c r="BB27" s="45">
        <v>0.133</v>
      </c>
      <c r="BC27" s="45">
        <v>6.995</v>
      </c>
      <c r="BD27" s="45">
        <v>10.302000000000003</v>
      </c>
      <c r="BE27" s="44">
        <v>10053</v>
      </c>
      <c r="BF27" s="46">
        <v>959.1370000000115</v>
      </c>
      <c r="BG27" s="46">
        <v>156.19</v>
      </c>
      <c r="BH27" s="46">
        <v>1115.3270000000182</v>
      </c>
    </row>
    <row r="28" spans="1:60" ht="12.75">
      <c r="A28" s="38" t="s">
        <v>43</v>
      </c>
      <c r="B28" s="44">
        <v>1</v>
      </c>
      <c r="C28" s="45">
        <v>0.1</v>
      </c>
      <c r="D28" s="45">
        <v>0</v>
      </c>
      <c r="E28" s="45">
        <v>0.1</v>
      </c>
      <c r="F28" s="45">
        <v>0.2</v>
      </c>
      <c r="G28" s="44"/>
      <c r="H28" s="45"/>
      <c r="I28" s="45"/>
      <c r="J28" s="45"/>
      <c r="K28" s="45"/>
      <c r="L28" s="44">
        <v>3</v>
      </c>
      <c r="M28" s="45">
        <v>0.2</v>
      </c>
      <c r="N28" s="45">
        <v>0.1</v>
      </c>
      <c r="O28" s="45">
        <v>0.3</v>
      </c>
      <c r="P28" s="45">
        <v>0.3</v>
      </c>
      <c r="Q28" s="44"/>
      <c r="R28" s="45"/>
      <c r="S28" s="45"/>
      <c r="T28" s="45"/>
      <c r="U28" s="45"/>
      <c r="V28" s="44"/>
      <c r="W28" s="45"/>
      <c r="X28" s="45"/>
      <c r="Y28" s="45"/>
      <c r="Z28" s="45"/>
      <c r="AA28" s="44"/>
      <c r="AB28" s="45"/>
      <c r="AC28" s="45"/>
      <c r="AD28" s="45"/>
      <c r="AE28" s="45"/>
      <c r="AF28" s="44"/>
      <c r="AG28" s="45"/>
      <c r="AH28" s="45"/>
      <c r="AI28" s="45"/>
      <c r="AJ28" s="45"/>
      <c r="AK28" s="44">
        <v>2</v>
      </c>
      <c r="AL28" s="45">
        <v>0.2</v>
      </c>
      <c r="AM28" s="45">
        <v>0</v>
      </c>
      <c r="AN28" s="45">
        <v>0.2</v>
      </c>
      <c r="AO28" s="45">
        <v>0.3</v>
      </c>
      <c r="AP28" s="44"/>
      <c r="AQ28" s="45"/>
      <c r="AR28" s="45"/>
      <c r="AS28" s="45"/>
      <c r="AT28" s="45"/>
      <c r="AU28" s="44"/>
      <c r="AV28" s="45"/>
      <c r="AW28" s="45"/>
      <c r="AX28" s="45"/>
      <c r="AY28" s="45"/>
      <c r="AZ28" s="44">
        <v>31</v>
      </c>
      <c r="BA28" s="45">
        <v>3.1</v>
      </c>
      <c r="BB28" s="45">
        <v>0</v>
      </c>
      <c r="BC28" s="45">
        <v>3.1</v>
      </c>
      <c r="BD28" s="45">
        <v>3.175</v>
      </c>
      <c r="BE28" s="44">
        <v>37</v>
      </c>
      <c r="BF28" s="46">
        <v>3.6</v>
      </c>
      <c r="BG28" s="46">
        <v>0.1</v>
      </c>
      <c r="BH28" s="46">
        <v>3.7</v>
      </c>
    </row>
    <row r="29" spans="1:60" ht="12.75">
      <c r="A29" s="38" t="s">
        <v>44</v>
      </c>
      <c r="B29" s="44">
        <v>1309</v>
      </c>
      <c r="C29" s="45">
        <v>123.08</v>
      </c>
      <c r="D29" s="45">
        <v>7.65</v>
      </c>
      <c r="E29" s="45">
        <v>130.72999999999945</v>
      </c>
      <c r="F29" s="45">
        <v>157.2539999999998</v>
      </c>
      <c r="G29" s="44">
        <v>25</v>
      </c>
      <c r="H29" s="45">
        <v>2.2840000000000007</v>
      </c>
      <c r="I29" s="45">
        <v>0.1</v>
      </c>
      <c r="J29" s="45">
        <v>2.384000000000001</v>
      </c>
      <c r="K29" s="45">
        <v>2.8840000000000003</v>
      </c>
      <c r="L29" s="44">
        <v>6262</v>
      </c>
      <c r="M29" s="45">
        <v>582.1520000000094</v>
      </c>
      <c r="N29" s="45">
        <v>30.169000000000075</v>
      </c>
      <c r="O29" s="45">
        <v>612.3210000000107</v>
      </c>
      <c r="P29" s="45">
        <v>734.2160000000039</v>
      </c>
      <c r="Q29" s="44">
        <v>5</v>
      </c>
      <c r="R29" s="45">
        <v>0.46599999999999997</v>
      </c>
      <c r="S29" s="45">
        <v>0</v>
      </c>
      <c r="T29" s="45">
        <v>0.46599999999999997</v>
      </c>
      <c r="U29" s="45">
        <v>0.9319999999999999</v>
      </c>
      <c r="V29" s="44"/>
      <c r="W29" s="45"/>
      <c r="X29" s="45"/>
      <c r="Y29" s="45"/>
      <c r="Z29" s="45"/>
      <c r="AA29" s="44">
        <v>77</v>
      </c>
      <c r="AB29" s="45">
        <v>7.2339999999999955</v>
      </c>
      <c r="AC29" s="45">
        <v>0.4</v>
      </c>
      <c r="AD29" s="45">
        <v>7.633999999999995</v>
      </c>
      <c r="AE29" s="45">
        <v>10.533999999999999</v>
      </c>
      <c r="AF29" s="44">
        <v>403</v>
      </c>
      <c r="AG29" s="45">
        <v>34.76800000000005</v>
      </c>
      <c r="AH29" s="45">
        <v>5.55</v>
      </c>
      <c r="AI29" s="45">
        <v>40.318000000000055</v>
      </c>
      <c r="AJ29" s="45">
        <v>55.02899999999996</v>
      </c>
      <c r="AK29" s="44">
        <v>6338</v>
      </c>
      <c r="AL29" s="45">
        <v>595.0130000000083</v>
      </c>
      <c r="AM29" s="45">
        <v>31.16800000000004</v>
      </c>
      <c r="AN29" s="45">
        <v>626.1810000000107</v>
      </c>
      <c r="AO29" s="45">
        <v>841.1300000000068</v>
      </c>
      <c r="AP29" s="44"/>
      <c r="AQ29" s="45"/>
      <c r="AR29" s="45"/>
      <c r="AS29" s="45"/>
      <c r="AT29" s="45"/>
      <c r="AU29" s="44"/>
      <c r="AV29" s="45"/>
      <c r="AW29" s="45"/>
      <c r="AX29" s="45"/>
      <c r="AY29" s="45"/>
      <c r="AZ29" s="44">
        <v>109</v>
      </c>
      <c r="BA29" s="45">
        <v>10.9</v>
      </c>
      <c r="BB29" s="45">
        <v>0</v>
      </c>
      <c r="BC29" s="45">
        <v>10.9</v>
      </c>
      <c r="BD29" s="45">
        <v>16.35</v>
      </c>
      <c r="BE29" s="44">
        <v>14528</v>
      </c>
      <c r="BF29" s="46">
        <v>1355.8970000000174</v>
      </c>
      <c r="BG29" s="46">
        <v>75.0370000000001</v>
      </c>
      <c r="BH29" s="46">
        <v>1430.9340000000211</v>
      </c>
    </row>
    <row r="30" spans="1:60" ht="12.75">
      <c r="A30" s="38" t="s">
        <v>25</v>
      </c>
      <c r="B30" s="44"/>
      <c r="C30" s="45"/>
      <c r="D30" s="45"/>
      <c r="E30" s="45"/>
      <c r="F30" s="45"/>
      <c r="G30" s="44"/>
      <c r="H30" s="45"/>
      <c r="I30" s="45"/>
      <c r="J30" s="45"/>
      <c r="K30" s="45"/>
      <c r="L30" s="44">
        <v>2</v>
      </c>
      <c r="M30" s="45">
        <v>0</v>
      </c>
      <c r="N30" s="45">
        <v>0.233</v>
      </c>
      <c r="O30" s="45">
        <v>0.233</v>
      </c>
      <c r="P30" s="45">
        <v>0</v>
      </c>
      <c r="Q30" s="44"/>
      <c r="R30" s="45"/>
      <c r="S30" s="45"/>
      <c r="T30" s="45"/>
      <c r="U30" s="45"/>
      <c r="V30" s="44"/>
      <c r="W30" s="45"/>
      <c r="X30" s="45"/>
      <c r="Y30" s="45"/>
      <c r="Z30" s="45"/>
      <c r="AA30" s="44"/>
      <c r="AB30" s="45"/>
      <c r="AC30" s="45"/>
      <c r="AD30" s="45"/>
      <c r="AE30" s="45"/>
      <c r="AF30" s="44"/>
      <c r="AG30" s="45"/>
      <c r="AH30" s="45"/>
      <c r="AI30" s="45"/>
      <c r="AJ30" s="45"/>
      <c r="AK30" s="44"/>
      <c r="AL30" s="45"/>
      <c r="AM30" s="45"/>
      <c r="AN30" s="45"/>
      <c r="AO30" s="45"/>
      <c r="AP30" s="44">
        <v>135</v>
      </c>
      <c r="AQ30" s="45">
        <v>17.816000000000003</v>
      </c>
      <c r="AR30" s="45">
        <v>0</v>
      </c>
      <c r="AS30" s="45">
        <v>17.816000000000003</v>
      </c>
      <c r="AT30" s="45">
        <v>31.212000000000018</v>
      </c>
      <c r="AU30" s="44">
        <v>3008</v>
      </c>
      <c r="AV30" s="45">
        <v>393.7119999999992</v>
      </c>
      <c r="AW30" s="45">
        <v>1.448</v>
      </c>
      <c r="AX30" s="45">
        <v>395.15999999999934</v>
      </c>
      <c r="AY30" s="45">
        <v>591.3130000000006</v>
      </c>
      <c r="AZ30" s="44">
        <v>3</v>
      </c>
      <c r="BA30" s="45">
        <v>0.3</v>
      </c>
      <c r="BB30" s="45">
        <v>0</v>
      </c>
      <c r="BC30" s="45">
        <v>0.3</v>
      </c>
      <c r="BD30" s="45">
        <v>0.3</v>
      </c>
      <c r="BE30" s="44">
        <v>3148</v>
      </c>
      <c r="BF30" s="46">
        <v>411.82799999999924</v>
      </c>
      <c r="BG30" s="46">
        <v>1.681</v>
      </c>
      <c r="BH30" s="46">
        <v>413.50899999999933</v>
      </c>
    </row>
    <row r="31" spans="1:60" ht="12.75">
      <c r="A31" s="38" t="s">
        <v>45</v>
      </c>
      <c r="B31" s="44"/>
      <c r="C31" s="45"/>
      <c r="D31" s="45"/>
      <c r="E31" s="45"/>
      <c r="F31" s="45"/>
      <c r="G31" s="44"/>
      <c r="H31" s="45"/>
      <c r="I31" s="45"/>
      <c r="J31" s="45"/>
      <c r="K31" s="45"/>
      <c r="L31" s="44"/>
      <c r="M31" s="45"/>
      <c r="N31" s="45"/>
      <c r="O31" s="45"/>
      <c r="P31" s="45"/>
      <c r="Q31" s="44"/>
      <c r="R31" s="45"/>
      <c r="S31" s="45"/>
      <c r="T31" s="45"/>
      <c r="U31" s="45"/>
      <c r="V31" s="44"/>
      <c r="W31" s="45"/>
      <c r="X31" s="45"/>
      <c r="Y31" s="45"/>
      <c r="Z31" s="45"/>
      <c r="AA31" s="44"/>
      <c r="AB31" s="45"/>
      <c r="AC31" s="45"/>
      <c r="AD31" s="45"/>
      <c r="AE31" s="45"/>
      <c r="AF31" s="44"/>
      <c r="AG31" s="45"/>
      <c r="AH31" s="45"/>
      <c r="AI31" s="45"/>
      <c r="AJ31" s="45"/>
      <c r="AK31" s="44"/>
      <c r="AL31" s="45"/>
      <c r="AM31" s="45"/>
      <c r="AN31" s="45"/>
      <c r="AO31" s="45"/>
      <c r="AP31" s="44"/>
      <c r="AQ31" s="45"/>
      <c r="AR31" s="45"/>
      <c r="AS31" s="45"/>
      <c r="AT31" s="45"/>
      <c r="AU31" s="44">
        <v>2</v>
      </c>
      <c r="AV31" s="45">
        <v>0.2</v>
      </c>
      <c r="AW31" s="45">
        <v>0</v>
      </c>
      <c r="AX31" s="45">
        <v>0.2</v>
      </c>
      <c r="AY31" s="45">
        <v>0.3</v>
      </c>
      <c r="AZ31" s="44">
        <v>5129</v>
      </c>
      <c r="BA31" s="45">
        <v>399.80000000000155</v>
      </c>
      <c r="BB31" s="45">
        <v>38.3</v>
      </c>
      <c r="BC31" s="45">
        <v>438.1000000000017</v>
      </c>
      <c r="BD31" s="45">
        <v>408.7950000000015</v>
      </c>
      <c r="BE31" s="44">
        <v>5131</v>
      </c>
      <c r="BF31" s="46">
        <v>400.00000000000153</v>
      </c>
      <c r="BG31" s="46">
        <v>38.3</v>
      </c>
      <c r="BH31" s="46">
        <v>438.3000000000017</v>
      </c>
    </row>
    <row r="32" spans="1:60" ht="12.75">
      <c r="A32" s="38" t="s">
        <v>46</v>
      </c>
      <c r="B32" s="44"/>
      <c r="C32" s="45"/>
      <c r="D32" s="45"/>
      <c r="E32" s="45"/>
      <c r="F32" s="45"/>
      <c r="G32" s="44"/>
      <c r="H32" s="45"/>
      <c r="I32" s="45"/>
      <c r="J32" s="45"/>
      <c r="K32" s="45"/>
      <c r="L32" s="44">
        <v>39</v>
      </c>
      <c r="M32" s="45">
        <v>3.5</v>
      </c>
      <c r="N32" s="45">
        <v>0.4</v>
      </c>
      <c r="O32" s="45">
        <v>3.9</v>
      </c>
      <c r="P32" s="45">
        <v>5.15</v>
      </c>
      <c r="Q32" s="44"/>
      <c r="R32" s="45"/>
      <c r="S32" s="45"/>
      <c r="T32" s="45"/>
      <c r="U32" s="45"/>
      <c r="V32" s="44"/>
      <c r="W32" s="45"/>
      <c r="X32" s="45"/>
      <c r="Y32" s="45"/>
      <c r="Z32" s="45"/>
      <c r="AA32" s="44"/>
      <c r="AB32" s="45"/>
      <c r="AC32" s="45"/>
      <c r="AD32" s="45"/>
      <c r="AE32" s="45"/>
      <c r="AF32" s="44"/>
      <c r="AG32" s="45"/>
      <c r="AH32" s="45"/>
      <c r="AI32" s="45"/>
      <c r="AJ32" s="45"/>
      <c r="AK32" s="44">
        <v>1</v>
      </c>
      <c r="AL32" s="45">
        <v>0.1</v>
      </c>
      <c r="AM32" s="45">
        <v>0</v>
      </c>
      <c r="AN32" s="45">
        <v>0.1</v>
      </c>
      <c r="AO32" s="45">
        <v>0.2</v>
      </c>
      <c r="AP32" s="44"/>
      <c r="AQ32" s="45"/>
      <c r="AR32" s="45"/>
      <c r="AS32" s="45"/>
      <c r="AT32" s="45"/>
      <c r="AU32" s="44"/>
      <c r="AV32" s="45"/>
      <c r="AW32" s="45"/>
      <c r="AX32" s="45"/>
      <c r="AY32" s="45"/>
      <c r="AZ32" s="44">
        <v>2858</v>
      </c>
      <c r="BA32" s="45">
        <v>265.54999999999933</v>
      </c>
      <c r="BB32" s="45">
        <v>16.7</v>
      </c>
      <c r="BC32" s="45">
        <v>282.2499999999993</v>
      </c>
      <c r="BD32" s="45">
        <v>398.3249999999994</v>
      </c>
      <c r="BE32" s="44">
        <v>2898</v>
      </c>
      <c r="BF32" s="46">
        <v>269.14999999999935</v>
      </c>
      <c r="BG32" s="46">
        <v>17.1</v>
      </c>
      <c r="BH32" s="46">
        <v>286.2499999999993</v>
      </c>
    </row>
    <row r="33" spans="1:60" ht="12.75">
      <c r="A33" s="47" t="s">
        <v>47</v>
      </c>
      <c r="B33" s="48">
        <v>16468</v>
      </c>
      <c r="C33" s="49">
        <v>1624.997000000001</v>
      </c>
      <c r="D33" s="49">
        <v>77.34700000000015</v>
      </c>
      <c r="E33" s="49">
        <v>1702.3439999999955</v>
      </c>
      <c r="F33" s="49">
        <v>2218.4340000000075</v>
      </c>
      <c r="G33" s="48">
        <v>6254</v>
      </c>
      <c r="H33" s="49">
        <v>624.7410000000148</v>
      </c>
      <c r="I33" s="49">
        <v>22.81</v>
      </c>
      <c r="J33" s="49">
        <v>647.5510000000172</v>
      </c>
      <c r="K33" s="49">
        <v>821.8039999999976</v>
      </c>
      <c r="L33" s="48">
        <v>65204</v>
      </c>
      <c r="M33" s="49">
        <v>6611.230000000227</v>
      </c>
      <c r="N33" s="49">
        <v>306.32399999999706</v>
      </c>
      <c r="O33" s="49">
        <v>6917.554000000276</v>
      </c>
      <c r="P33" s="49">
        <v>8564.6569999998</v>
      </c>
      <c r="Q33" s="48">
        <v>1930</v>
      </c>
      <c r="R33" s="49">
        <v>189.0529999999993</v>
      </c>
      <c r="S33" s="49">
        <v>0.467</v>
      </c>
      <c r="T33" s="49">
        <v>189.5199999999993</v>
      </c>
      <c r="U33" s="49">
        <v>378.1059999999986</v>
      </c>
      <c r="V33" s="48">
        <v>3657</v>
      </c>
      <c r="W33" s="49">
        <v>377.6010000000009</v>
      </c>
      <c r="X33" s="49">
        <v>0</v>
      </c>
      <c r="Y33" s="49">
        <v>377.6010000000009</v>
      </c>
      <c r="Z33" s="49">
        <v>755.2020000000018</v>
      </c>
      <c r="AA33" s="48">
        <v>1694</v>
      </c>
      <c r="AB33" s="49">
        <v>166.2480000000002</v>
      </c>
      <c r="AC33" s="49">
        <v>8.2</v>
      </c>
      <c r="AD33" s="49">
        <v>174.44800000000018</v>
      </c>
      <c r="AE33" s="49">
        <v>277.09600000000046</v>
      </c>
      <c r="AF33" s="48">
        <v>10054</v>
      </c>
      <c r="AG33" s="49">
        <v>939.4980000000112</v>
      </c>
      <c r="AH33" s="49">
        <v>170.0069999999996</v>
      </c>
      <c r="AI33" s="49">
        <v>1109.5050000000176</v>
      </c>
      <c r="AJ33" s="49">
        <v>1494.086000000008</v>
      </c>
      <c r="AK33" s="48">
        <v>12343</v>
      </c>
      <c r="AL33" s="49">
        <v>1162.3630000000153</v>
      </c>
      <c r="AM33" s="49">
        <v>61.569000000000074</v>
      </c>
      <c r="AN33" s="49">
        <v>1223.9320000000196</v>
      </c>
      <c r="AO33" s="49">
        <v>1679.1390000000158</v>
      </c>
      <c r="AP33" s="48">
        <v>135</v>
      </c>
      <c r="AQ33" s="49">
        <v>17.816000000000003</v>
      </c>
      <c r="AR33" s="49">
        <v>0</v>
      </c>
      <c r="AS33" s="49">
        <v>17.816000000000003</v>
      </c>
      <c r="AT33" s="49">
        <v>31.212000000000018</v>
      </c>
      <c r="AU33" s="48">
        <v>3010</v>
      </c>
      <c r="AV33" s="49">
        <v>393.9119999999992</v>
      </c>
      <c r="AW33" s="49">
        <v>1.448</v>
      </c>
      <c r="AX33" s="49">
        <v>395.35999999999933</v>
      </c>
      <c r="AY33" s="49">
        <v>591.6130000000005</v>
      </c>
      <c r="AZ33" s="48">
        <v>9559</v>
      </c>
      <c r="BA33" s="49">
        <v>820.6290000000004</v>
      </c>
      <c r="BB33" s="49">
        <v>58.28299999999998</v>
      </c>
      <c r="BC33" s="49">
        <v>878.9120000000004</v>
      </c>
      <c r="BD33" s="49">
        <v>1038.073000000002</v>
      </c>
      <c r="BE33" s="48">
        <v>130308</v>
      </c>
      <c r="BF33" s="50">
        <v>12928.08800000027</v>
      </c>
      <c r="BG33" s="50">
        <v>706.4549999999969</v>
      </c>
      <c r="BH33" s="50">
        <v>13634.543000000327</v>
      </c>
    </row>
    <row r="34" spans="1:60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111"/>
  <sheetViews>
    <sheetView showGridLines="0" tabSelected="1" zoomScalePageLayoutView="0" workbookViewId="0" topLeftCell="A54">
      <selection activeCell="A59" sqref="A59"/>
    </sheetView>
  </sheetViews>
  <sheetFormatPr defaultColWidth="9.625" defaultRowHeight="12.75"/>
  <cols>
    <col min="1" max="1" width="0.37109375" style="0" customWidth="1"/>
    <col min="2" max="2" width="17.75390625" style="0" customWidth="1"/>
    <col min="3" max="3" width="6.625" style="0" customWidth="1"/>
    <col min="4" max="4" width="4.625" style="0" customWidth="1"/>
    <col min="5" max="6" width="6.00390625" style="0" customWidth="1"/>
    <col min="7" max="7" width="5.00390625" style="0" customWidth="1"/>
    <col min="8" max="8" width="6.125" style="0" customWidth="1"/>
    <col min="9" max="9" width="6.375" style="0" customWidth="1"/>
    <col min="10" max="10" width="6.50390625" style="0" customWidth="1"/>
    <col min="11" max="12" width="6.375" style="0" customWidth="1"/>
    <col min="13" max="13" width="6.875" style="0" customWidth="1"/>
    <col min="14" max="14" width="6.75390625" style="0" customWidth="1"/>
    <col min="15" max="15" width="0.37109375" style="0" customWidth="1"/>
    <col min="16" max="16" width="8.625" style="0" customWidth="1"/>
    <col min="17" max="17" width="12.625" style="0" customWidth="1"/>
  </cols>
  <sheetData>
    <row r="1" spans="1:15" ht="69.75" customHeight="1" thickBot="1">
      <c r="A1" s="28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5"/>
      <c r="M1" s="53" t="s">
        <v>77</v>
      </c>
      <c r="N1" s="5"/>
      <c r="O1" s="1"/>
    </row>
    <row r="2" spans="1:15" ht="24.75" customHeight="1" thickTop="1">
      <c r="A2" s="27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.75" customHeight="1"/>
    <row r="4" spans="1:15" ht="24.75" customHeight="1">
      <c r="A4" s="29" t="s">
        <v>50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5.75">
      <c r="A5" s="30" t="s">
        <v>86</v>
      </c>
      <c r="B5" s="2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2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6" ht="13.5" customHeight="1">
      <c r="A7" s="14"/>
      <c r="B7" s="15" t="s">
        <v>78</v>
      </c>
      <c r="C7" s="56"/>
      <c r="D7" s="55"/>
      <c r="E7" s="55"/>
      <c r="F7" s="55"/>
      <c r="G7" s="57" t="s">
        <v>52</v>
      </c>
      <c r="H7" s="55"/>
      <c r="I7" s="55"/>
      <c r="J7" s="57" t="s">
        <v>73</v>
      </c>
      <c r="K7" s="55"/>
      <c r="L7" s="56"/>
      <c r="M7" s="57"/>
      <c r="N7" s="55"/>
      <c r="O7" s="16"/>
      <c r="P7" s="4"/>
    </row>
    <row r="8" spans="1:16" ht="12" customHeight="1">
      <c r="A8" s="14"/>
      <c r="B8" s="58"/>
      <c r="C8" s="56" t="s">
        <v>53</v>
      </c>
      <c r="D8" s="56" t="s">
        <v>53</v>
      </c>
      <c r="E8" s="56" t="s">
        <v>54</v>
      </c>
      <c r="F8" s="56" t="s">
        <v>52</v>
      </c>
      <c r="G8" s="56" t="s">
        <v>55</v>
      </c>
      <c r="H8" s="56" t="s">
        <v>51</v>
      </c>
      <c r="I8" s="56"/>
      <c r="J8" s="56" t="s">
        <v>72</v>
      </c>
      <c r="K8" s="56"/>
      <c r="L8" s="56"/>
      <c r="M8" s="56"/>
      <c r="N8" s="56" t="s">
        <v>51</v>
      </c>
      <c r="O8" s="16"/>
      <c r="P8" s="4"/>
    </row>
    <row r="9" spans="1:16" ht="12" customHeight="1">
      <c r="A9" s="14"/>
      <c r="B9" s="59" t="s">
        <v>31</v>
      </c>
      <c r="C9" s="60" t="s">
        <v>56</v>
      </c>
      <c r="D9" s="60" t="s">
        <v>57</v>
      </c>
      <c r="E9" s="60" t="s">
        <v>58</v>
      </c>
      <c r="F9" s="60" t="s">
        <v>55</v>
      </c>
      <c r="G9" s="60" t="s">
        <v>59</v>
      </c>
      <c r="H9" s="60" t="s">
        <v>17</v>
      </c>
      <c r="I9" s="61" t="s">
        <v>70</v>
      </c>
      <c r="J9" s="72" t="s">
        <v>58</v>
      </c>
      <c r="K9" s="60" t="s">
        <v>60</v>
      </c>
      <c r="L9" s="60" t="s">
        <v>23</v>
      </c>
      <c r="M9" s="57" t="s">
        <v>61</v>
      </c>
      <c r="N9" s="60" t="s">
        <v>62</v>
      </c>
      <c r="O9" s="16"/>
      <c r="P9" s="4"/>
    </row>
    <row r="10" spans="1:16" ht="3.75" customHeight="1">
      <c r="A10" s="14"/>
      <c r="B10" s="62"/>
      <c r="C10" s="62"/>
      <c r="D10" s="62"/>
      <c r="E10" s="62"/>
      <c r="F10" s="62"/>
      <c r="G10" s="62"/>
      <c r="H10" s="62"/>
      <c r="I10" s="33"/>
      <c r="J10" s="33"/>
      <c r="K10" s="62"/>
      <c r="L10" s="62"/>
      <c r="M10" s="62"/>
      <c r="N10" s="62"/>
      <c r="O10" s="16"/>
      <c r="P10" s="4"/>
    </row>
    <row r="11" spans="1:16" ht="12" customHeight="1">
      <c r="A11" s="14"/>
      <c r="B11" s="63" t="s">
        <v>65</v>
      </c>
      <c r="C11" s="64">
        <v>36</v>
      </c>
      <c r="D11" s="64">
        <v>0.7</v>
      </c>
      <c r="E11" s="64">
        <v>0</v>
      </c>
      <c r="F11" s="64">
        <v>0</v>
      </c>
      <c r="G11" s="64">
        <v>0</v>
      </c>
      <c r="H11" s="64">
        <v>0</v>
      </c>
      <c r="I11" s="64">
        <v>0.1</v>
      </c>
      <c r="J11" s="64">
        <v>0.1</v>
      </c>
      <c r="K11" s="64">
        <v>0</v>
      </c>
      <c r="L11" s="64">
        <v>0</v>
      </c>
      <c r="M11" s="64">
        <v>0</v>
      </c>
      <c r="N11" s="64">
        <f aca="true" t="shared" si="0" ref="N11:N19">SUM(C11:M11)</f>
        <v>36.900000000000006</v>
      </c>
      <c r="O11" s="16"/>
      <c r="P11" s="4"/>
    </row>
    <row r="12" spans="1:16" ht="12" customHeight="1">
      <c r="A12" s="14"/>
      <c r="B12" s="63" t="s">
        <v>64</v>
      </c>
      <c r="C12" s="64">
        <v>0</v>
      </c>
      <c r="D12" s="64">
        <v>0</v>
      </c>
      <c r="E12" s="64">
        <v>19.2</v>
      </c>
      <c r="F12" s="64">
        <v>0</v>
      </c>
      <c r="G12" s="64">
        <v>0</v>
      </c>
      <c r="H12" s="64">
        <v>0.4</v>
      </c>
      <c r="I12" s="64">
        <v>0.3</v>
      </c>
      <c r="J12" s="64">
        <v>1.7</v>
      </c>
      <c r="K12" s="64">
        <v>0</v>
      </c>
      <c r="L12" s="64">
        <v>0.6</v>
      </c>
      <c r="M12" s="64">
        <v>0</v>
      </c>
      <c r="N12" s="64">
        <f t="shared" si="0"/>
        <v>22.2</v>
      </c>
      <c r="O12" s="16"/>
      <c r="P12" s="4"/>
    </row>
    <row r="13" spans="1:16" ht="12" customHeight="1">
      <c r="A13" s="14"/>
      <c r="B13" s="63" t="s">
        <v>22</v>
      </c>
      <c r="C13" s="64">
        <v>0.4</v>
      </c>
      <c r="D13" s="64">
        <v>0</v>
      </c>
      <c r="E13" s="64">
        <v>5.9</v>
      </c>
      <c r="F13" s="64">
        <v>54.6</v>
      </c>
      <c r="G13" s="64">
        <v>9.8</v>
      </c>
      <c r="H13" s="64">
        <v>11.2</v>
      </c>
      <c r="I13" s="64">
        <v>65.5</v>
      </c>
      <c r="J13" s="64">
        <v>164.7</v>
      </c>
      <c r="K13" s="64">
        <v>0</v>
      </c>
      <c r="L13" s="64">
        <v>20</v>
      </c>
      <c r="M13" s="64">
        <v>44.3</v>
      </c>
      <c r="N13" s="64">
        <f t="shared" si="0"/>
        <v>376.40000000000003</v>
      </c>
      <c r="O13" s="16"/>
      <c r="P13" s="4"/>
    </row>
    <row r="14" spans="1:16" ht="12" customHeight="1">
      <c r="A14" s="14"/>
      <c r="B14" s="63" t="s">
        <v>17</v>
      </c>
      <c r="C14" s="64">
        <v>0</v>
      </c>
      <c r="D14" s="64">
        <v>0</v>
      </c>
      <c r="E14" s="64">
        <v>0.2</v>
      </c>
      <c r="F14" s="64">
        <v>0.8</v>
      </c>
      <c r="G14" s="64">
        <v>0.2</v>
      </c>
      <c r="H14" s="64">
        <v>71.7</v>
      </c>
      <c r="I14" s="64">
        <v>2.7</v>
      </c>
      <c r="J14" s="64">
        <v>11.1</v>
      </c>
      <c r="K14" s="64">
        <v>0</v>
      </c>
      <c r="L14" s="64">
        <v>1.2</v>
      </c>
      <c r="M14" s="64">
        <v>0.8</v>
      </c>
      <c r="N14" s="64">
        <f t="shared" si="0"/>
        <v>88.7</v>
      </c>
      <c r="O14" s="16"/>
      <c r="P14" s="4"/>
    </row>
    <row r="15" spans="1:16" ht="12" customHeight="1">
      <c r="A15" s="14"/>
      <c r="B15" s="63" t="s">
        <v>70</v>
      </c>
      <c r="C15" s="64">
        <v>0</v>
      </c>
      <c r="D15" s="64">
        <v>0</v>
      </c>
      <c r="E15" s="64">
        <v>0.9</v>
      </c>
      <c r="F15" s="64">
        <v>8.1</v>
      </c>
      <c r="G15" s="64">
        <v>1.2</v>
      </c>
      <c r="H15" s="64">
        <v>7.2</v>
      </c>
      <c r="I15" s="64">
        <v>527.7</v>
      </c>
      <c r="J15" s="64">
        <v>71.3</v>
      </c>
      <c r="K15" s="64">
        <v>0</v>
      </c>
      <c r="L15" s="64">
        <v>27.7</v>
      </c>
      <c r="M15" s="64">
        <v>3</v>
      </c>
      <c r="N15" s="64">
        <f t="shared" si="0"/>
        <v>647.1</v>
      </c>
      <c r="O15" s="16"/>
      <c r="P15" s="4"/>
    </row>
    <row r="16" spans="1:16" ht="12" customHeight="1">
      <c r="A16" s="14"/>
      <c r="B16" s="63" t="s">
        <v>71</v>
      </c>
      <c r="C16" s="64">
        <v>0.2</v>
      </c>
      <c r="D16" s="64">
        <v>0</v>
      </c>
      <c r="E16" s="64">
        <v>15</v>
      </c>
      <c r="F16" s="64">
        <v>36.3</v>
      </c>
      <c r="G16" s="64">
        <v>6</v>
      </c>
      <c r="H16" s="64">
        <v>57.7</v>
      </c>
      <c r="I16" s="64">
        <v>226.4</v>
      </c>
      <c r="J16" s="64">
        <v>2133</v>
      </c>
      <c r="K16" s="64">
        <v>0</v>
      </c>
      <c r="L16" s="64">
        <v>77.3</v>
      </c>
      <c r="M16" s="64">
        <v>32.2</v>
      </c>
      <c r="N16" s="64">
        <f t="shared" si="0"/>
        <v>2584.1</v>
      </c>
      <c r="O16" s="16"/>
      <c r="P16" s="4"/>
    </row>
    <row r="17" spans="1:16" ht="12" customHeight="1">
      <c r="A17" s="14"/>
      <c r="B17" s="63" t="s">
        <v>61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0.4</v>
      </c>
      <c r="N17" s="64">
        <f t="shared" si="0"/>
        <v>0.4</v>
      </c>
      <c r="O17" s="16"/>
      <c r="P17" s="4"/>
    </row>
    <row r="18" spans="1:16" ht="12" customHeight="1">
      <c r="A18" s="14"/>
      <c r="B18" s="63" t="s">
        <v>23</v>
      </c>
      <c r="C18" s="64">
        <v>0</v>
      </c>
      <c r="D18" s="64">
        <v>0</v>
      </c>
      <c r="E18" s="64">
        <v>4.1</v>
      </c>
      <c r="F18" s="64">
        <v>24.4</v>
      </c>
      <c r="G18" s="64">
        <v>5.1</v>
      </c>
      <c r="H18" s="64">
        <v>13.4</v>
      </c>
      <c r="I18" s="64">
        <v>138.8</v>
      </c>
      <c r="J18" s="64">
        <v>231.3</v>
      </c>
      <c r="K18" s="64">
        <v>0</v>
      </c>
      <c r="L18" s="64">
        <v>273</v>
      </c>
      <c r="M18" s="64">
        <v>10.2</v>
      </c>
      <c r="N18" s="64">
        <f t="shared" si="0"/>
        <v>700.3000000000001</v>
      </c>
      <c r="O18" s="16"/>
      <c r="P18" s="4"/>
    </row>
    <row r="19" spans="1:16" ht="12" customHeight="1">
      <c r="A19" s="14"/>
      <c r="B19" s="62" t="s">
        <v>79</v>
      </c>
      <c r="C19" s="64">
        <v>0</v>
      </c>
      <c r="D19" s="64">
        <v>0</v>
      </c>
      <c r="E19" s="64">
        <v>0</v>
      </c>
      <c r="F19" s="64">
        <v>0.4</v>
      </c>
      <c r="G19" s="64">
        <v>2.3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0"/>
        <v>2.6999999999999997</v>
      </c>
      <c r="O19" s="16"/>
      <c r="P19" s="4"/>
    </row>
    <row r="20" spans="1:16" ht="3" customHeight="1">
      <c r="A20" s="14"/>
      <c r="B20" s="62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16"/>
      <c r="P20" s="4"/>
    </row>
    <row r="21" spans="1:16" ht="9.75" customHeight="1">
      <c r="A21" s="14"/>
      <c r="B21" s="59" t="s">
        <v>62</v>
      </c>
      <c r="C21" s="66">
        <f aca="true" t="shared" si="1" ref="C21:N21">SUM(C11:C19)</f>
        <v>36.6</v>
      </c>
      <c r="D21" s="66">
        <f t="shared" si="1"/>
        <v>0.7</v>
      </c>
      <c r="E21" s="66">
        <f t="shared" si="1"/>
        <v>45.300000000000004</v>
      </c>
      <c r="F21" s="66">
        <f t="shared" si="1"/>
        <v>124.6</v>
      </c>
      <c r="G21" s="66">
        <f t="shared" si="1"/>
        <v>24.599999999999998</v>
      </c>
      <c r="H21" s="66">
        <f t="shared" si="1"/>
        <v>161.6</v>
      </c>
      <c r="I21" s="66">
        <f t="shared" si="1"/>
        <v>961.5</v>
      </c>
      <c r="J21" s="66">
        <f t="shared" si="1"/>
        <v>2613.2000000000003</v>
      </c>
      <c r="K21" s="66">
        <f t="shared" si="1"/>
        <v>0</v>
      </c>
      <c r="L21" s="66">
        <f t="shared" si="1"/>
        <v>399.8</v>
      </c>
      <c r="M21" s="66">
        <f t="shared" si="1"/>
        <v>90.9</v>
      </c>
      <c r="N21" s="66">
        <f t="shared" si="1"/>
        <v>4458.8</v>
      </c>
      <c r="O21" s="16"/>
      <c r="P21" s="4"/>
    </row>
    <row r="22" spans="1:16" ht="15" customHeight="1">
      <c r="A22" s="14"/>
      <c r="B22" s="62"/>
      <c r="C22" s="62"/>
      <c r="D22" s="62"/>
      <c r="E22" s="62"/>
      <c r="F22" s="62"/>
      <c r="G22" s="62"/>
      <c r="H22" s="62"/>
      <c r="I22" s="33"/>
      <c r="J22" s="33"/>
      <c r="K22" s="62"/>
      <c r="L22" s="62"/>
      <c r="M22" s="62"/>
      <c r="N22" s="62"/>
      <c r="O22" s="16"/>
      <c r="P22" s="4"/>
    </row>
    <row r="23" spans="1:16" ht="12" customHeight="1">
      <c r="A23" s="14"/>
      <c r="B23" s="15" t="s">
        <v>81</v>
      </c>
      <c r="C23" s="56"/>
      <c r="D23" s="55"/>
      <c r="E23" s="55"/>
      <c r="F23" s="55"/>
      <c r="G23" s="57" t="s">
        <v>52</v>
      </c>
      <c r="H23" s="55"/>
      <c r="I23" s="55"/>
      <c r="J23" s="57" t="s">
        <v>73</v>
      </c>
      <c r="K23" s="55"/>
      <c r="L23" s="56"/>
      <c r="M23" s="57"/>
      <c r="N23" s="67"/>
      <c r="O23" s="16"/>
      <c r="P23" s="4"/>
    </row>
    <row r="24" spans="1:16" ht="12" customHeight="1">
      <c r="A24" s="14"/>
      <c r="B24" s="59"/>
      <c r="C24" s="56" t="s">
        <v>53</v>
      </c>
      <c r="D24" s="56" t="s">
        <v>53</v>
      </c>
      <c r="E24" s="56" t="s">
        <v>54</v>
      </c>
      <c r="F24" s="56" t="s">
        <v>52</v>
      </c>
      <c r="G24" s="56" t="s">
        <v>55</v>
      </c>
      <c r="H24" s="56" t="s">
        <v>51</v>
      </c>
      <c r="I24" s="68"/>
      <c r="J24" s="56" t="s">
        <v>72</v>
      </c>
      <c r="K24" s="56"/>
      <c r="L24" s="56"/>
      <c r="M24" s="56"/>
      <c r="N24" s="60" t="s">
        <v>51</v>
      </c>
      <c r="O24" s="16"/>
      <c r="P24" s="4"/>
    </row>
    <row r="25" spans="1:16" ht="12" customHeight="1">
      <c r="A25" s="14"/>
      <c r="B25" s="59" t="s">
        <v>31</v>
      </c>
      <c r="C25" s="60" t="s">
        <v>56</v>
      </c>
      <c r="D25" s="60" t="s">
        <v>57</v>
      </c>
      <c r="E25" s="60" t="s">
        <v>58</v>
      </c>
      <c r="F25" s="60" t="s">
        <v>55</v>
      </c>
      <c r="G25" s="60" t="s">
        <v>59</v>
      </c>
      <c r="H25" s="60" t="s">
        <v>17</v>
      </c>
      <c r="I25" s="61" t="s">
        <v>70</v>
      </c>
      <c r="J25" s="72" t="s">
        <v>58</v>
      </c>
      <c r="K25" s="60" t="s">
        <v>60</v>
      </c>
      <c r="L25" s="60" t="s">
        <v>23</v>
      </c>
      <c r="M25" s="57" t="s">
        <v>61</v>
      </c>
      <c r="N25" s="60" t="s">
        <v>62</v>
      </c>
      <c r="O25" s="16"/>
      <c r="P25" s="4"/>
    </row>
    <row r="26" spans="1:16" ht="3.75" customHeight="1">
      <c r="A26" s="14"/>
      <c r="B26" s="62"/>
      <c r="C26" s="62"/>
      <c r="D26" s="62"/>
      <c r="E26" s="62"/>
      <c r="F26" s="62"/>
      <c r="G26" s="62"/>
      <c r="H26" s="62"/>
      <c r="I26" s="33"/>
      <c r="J26" s="33"/>
      <c r="K26" s="62"/>
      <c r="L26" s="62"/>
      <c r="M26" s="62"/>
      <c r="N26" s="62"/>
      <c r="O26" s="16"/>
      <c r="P26" s="4"/>
    </row>
    <row r="27" spans="1:16" ht="12" customHeight="1">
      <c r="A27" s="14"/>
      <c r="B27" s="63" t="s">
        <v>65</v>
      </c>
      <c r="C27" s="64">
        <v>6.6</v>
      </c>
      <c r="D27" s="64">
        <v>0.2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aca="true" t="shared" si="2" ref="N27:N33">SUM(C27:M27)</f>
        <v>6.8</v>
      </c>
      <c r="O27" s="16"/>
      <c r="P27" s="4"/>
    </row>
    <row r="28" spans="1:16" ht="12" customHeight="1">
      <c r="A28" s="14"/>
      <c r="B28" s="63" t="s">
        <v>80</v>
      </c>
      <c r="C28" s="64">
        <v>0</v>
      </c>
      <c r="D28" s="64">
        <v>0</v>
      </c>
      <c r="E28" s="64">
        <v>0.8</v>
      </c>
      <c r="F28" s="64">
        <v>0</v>
      </c>
      <c r="G28" s="64">
        <v>0</v>
      </c>
      <c r="H28" s="64">
        <v>0</v>
      </c>
      <c r="I28" s="64">
        <v>0.1</v>
      </c>
      <c r="J28" s="64">
        <v>0.4</v>
      </c>
      <c r="K28" s="64">
        <v>0</v>
      </c>
      <c r="L28" s="64">
        <v>0</v>
      </c>
      <c r="M28" s="64">
        <v>0</v>
      </c>
      <c r="N28" s="64">
        <f t="shared" si="2"/>
        <v>1.3</v>
      </c>
      <c r="O28" s="16"/>
      <c r="P28" s="4"/>
    </row>
    <row r="29" spans="1:16" ht="12" customHeight="1">
      <c r="A29" s="14"/>
      <c r="B29" s="63" t="s">
        <v>22</v>
      </c>
      <c r="C29" s="64">
        <v>0</v>
      </c>
      <c r="D29" s="64">
        <v>0</v>
      </c>
      <c r="E29" s="64">
        <v>0.7</v>
      </c>
      <c r="F29" s="64">
        <v>9.7</v>
      </c>
      <c r="G29" s="64">
        <v>1.3</v>
      </c>
      <c r="H29" s="64">
        <v>1.6</v>
      </c>
      <c r="I29" s="64">
        <v>12.7</v>
      </c>
      <c r="J29" s="64">
        <v>20.1</v>
      </c>
      <c r="K29" s="64">
        <v>0</v>
      </c>
      <c r="L29" s="64">
        <v>1.8</v>
      </c>
      <c r="M29" s="64">
        <v>2.4</v>
      </c>
      <c r="N29" s="64">
        <f t="shared" si="2"/>
        <v>50.3</v>
      </c>
      <c r="O29" s="16"/>
      <c r="P29" s="4"/>
    </row>
    <row r="30" spans="1:16" ht="12" customHeight="1">
      <c r="A30" s="14"/>
      <c r="B30" s="63" t="s">
        <v>17</v>
      </c>
      <c r="C30" s="64">
        <v>0</v>
      </c>
      <c r="D30" s="64">
        <v>0</v>
      </c>
      <c r="E30" s="64">
        <v>0.1</v>
      </c>
      <c r="F30" s="64">
        <v>0</v>
      </c>
      <c r="G30" s="64">
        <v>0</v>
      </c>
      <c r="H30" s="64">
        <v>8</v>
      </c>
      <c r="I30" s="64">
        <v>0.3</v>
      </c>
      <c r="J30" s="64">
        <v>2.3</v>
      </c>
      <c r="K30" s="64">
        <v>0</v>
      </c>
      <c r="L30" s="64">
        <v>0.1</v>
      </c>
      <c r="M30" s="64">
        <v>0.1</v>
      </c>
      <c r="N30" s="64">
        <f t="shared" si="2"/>
        <v>10.899999999999999</v>
      </c>
      <c r="O30" s="16"/>
      <c r="P30" s="4"/>
    </row>
    <row r="31" spans="1:16" ht="12" customHeight="1">
      <c r="A31" s="14"/>
      <c r="B31" s="63" t="s">
        <v>70</v>
      </c>
      <c r="C31" s="64">
        <v>0</v>
      </c>
      <c r="D31" s="64">
        <v>0</v>
      </c>
      <c r="E31" s="64">
        <v>0.5</v>
      </c>
      <c r="F31" s="64">
        <v>1.9</v>
      </c>
      <c r="G31" s="64">
        <v>0.4</v>
      </c>
      <c r="H31" s="64">
        <v>4.6</v>
      </c>
      <c r="I31" s="64">
        <v>142.2</v>
      </c>
      <c r="J31" s="64">
        <v>24</v>
      </c>
      <c r="K31" s="64">
        <v>0</v>
      </c>
      <c r="L31" s="64">
        <v>12.3</v>
      </c>
      <c r="M31" s="64">
        <v>1.4</v>
      </c>
      <c r="N31" s="64">
        <f t="shared" si="2"/>
        <v>187.3</v>
      </c>
      <c r="O31" s="16"/>
      <c r="P31" s="4"/>
    </row>
    <row r="32" spans="1:16" ht="12" customHeight="1">
      <c r="A32" s="14"/>
      <c r="B32" s="63" t="s">
        <v>71</v>
      </c>
      <c r="C32" s="64">
        <v>0</v>
      </c>
      <c r="D32" s="64">
        <v>0</v>
      </c>
      <c r="E32" s="64">
        <v>2.1</v>
      </c>
      <c r="F32" s="64">
        <v>5.4</v>
      </c>
      <c r="G32" s="64">
        <v>1.4</v>
      </c>
      <c r="H32" s="64">
        <v>13.9</v>
      </c>
      <c r="I32" s="64">
        <v>26.6</v>
      </c>
      <c r="J32" s="64">
        <v>291.4</v>
      </c>
      <c r="K32" s="64">
        <v>0</v>
      </c>
      <c r="L32" s="64">
        <v>23.8</v>
      </c>
      <c r="M32" s="64">
        <v>8.5</v>
      </c>
      <c r="N32" s="64">
        <f t="shared" si="2"/>
        <v>373.09999999999997</v>
      </c>
      <c r="O32" s="16"/>
      <c r="P32" s="4"/>
    </row>
    <row r="33" spans="1:16" ht="12" customHeight="1">
      <c r="A33" s="14"/>
      <c r="B33" s="63" t="s">
        <v>23</v>
      </c>
      <c r="C33" s="64">
        <v>0</v>
      </c>
      <c r="D33" s="64">
        <v>0</v>
      </c>
      <c r="E33" s="64">
        <v>1.3</v>
      </c>
      <c r="F33" s="64">
        <v>4.3</v>
      </c>
      <c r="G33" s="64">
        <v>1.2</v>
      </c>
      <c r="H33" s="64">
        <v>2.8</v>
      </c>
      <c r="I33" s="64">
        <v>18.3</v>
      </c>
      <c r="J33" s="64">
        <v>37.7</v>
      </c>
      <c r="K33" s="64">
        <v>0</v>
      </c>
      <c r="L33" s="64">
        <v>52.7</v>
      </c>
      <c r="M33" s="64">
        <v>2.1</v>
      </c>
      <c r="N33" s="64">
        <f t="shared" si="2"/>
        <v>120.39999999999999</v>
      </c>
      <c r="O33" s="16"/>
      <c r="P33" s="4"/>
    </row>
    <row r="34" spans="1:16" ht="3.75" customHeight="1">
      <c r="A34" s="14"/>
      <c r="B34" s="6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16"/>
      <c r="P34" s="4"/>
    </row>
    <row r="35" spans="1:16" ht="9.75" customHeight="1">
      <c r="A35" s="14"/>
      <c r="B35" s="59" t="s">
        <v>62</v>
      </c>
      <c r="C35" s="66">
        <f aca="true" t="shared" si="3" ref="C35:N35">SUM(C27:C34)</f>
        <v>6.6</v>
      </c>
      <c r="D35" s="66">
        <f t="shared" si="3"/>
        <v>0.2</v>
      </c>
      <c r="E35" s="66">
        <f t="shared" si="3"/>
        <v>5.5</v>
      </c>
      <c r="F35" s="66">
        <f t="shared" si="3"/>
        <v>21.3</v>
      </c>
      <c r="G35" s="66">
        <f t="shared" si="3"/>
        <v>4.3</v>
      </c>
      <c r="H35" s="66">
        <f t="shared" si="3"/>
        <v>30.900000000000002</v>
      </c>
      <c r="I35" s="66">
        <f t="shared" si="3"/>
        <v>200.2</v>
      </c>
      <c r="J35" s="66">
        <f t="shared" si="3"/>
        <v>375.9</v>
      </c>
      <c r="K35" s="66">
        <f t="shared" si="3"/>
        <v>0</v>
      </c>
      <c r="L35" s="66">
        <f t="shared" si="3"/>
        <v>90.7</v>
      </c>
      <c r="M35" s="66">
        <f t="shared" si="3"/>
        <v>14.5</v>
      </c>
      <c r="N35" s="66">
        <f t="shared" si="3"/>
        <v>750.1</v>
      </c>
      <c r="O35" s="16"/>
      <c r="P35" s="4"/>
    </row>
    <row r="36" spans="1:16" ht="15" customHeight="1">
      <c r="A36" s="14"/>
      <c r="B36" s="62"/>
      <c r="C36" s="62"/>
      <c r="D36" s="62"/>
      <c r="E36" s="62"/>
      <c r="F36" s="62"/>
      <c r="G36" s="62"/>
      <c r="H36" s="62"/>
      <c r="I36" s="33"/>
      <c r="J36" s="33"/>
      <c r="K36" s="62"/>
      <c r="L36" s="62"/>
      <c r="M36" s="62"/>
      <c r="N36" s="62"/>
      <c r="O36" s="16"/>
      <c r="P36" s="4"/>
    </row>
    <row r="37" spans="1:16" ht="12" customHeight="1">
      <c r="A37" s="14"/>
      <c r="B37" s="15" t="s">
        <v>82</v>
      </c>
      <c r="C37" s="56"/>
      <c r="D37" s="55"/>
      <c r="E37" s="55"/>
      <c r="F37" s="55"/>
      <c r="G37" s="57" t="s">
        <v>52</v>
      </c>
      <c r="H37" s="55"/>
      <c r="I37" s="55"/>
      <c r="J37" s="57" t="s">
        <v>73</v>
      </c>
      <c r="K37" s="55"/>
      <c r="L37" s="56"/>
      <c r="M37" s="57"/>
      <c r="N37" s="67"/>
      <c r="O37" s="16"/>
      <c r="P37" s="4"/>
    </row>
    <row r="38" spans="1:16" ht="12" customHeight="1">
      <c r="A38" s="14"/>
      <c r="B38" s="59"/>
      <c r="C38" s="56" t="s">
        <v>53</v>
      </c>
      <c r="D38" s="56" t="s">
        <v>53</v>
      </c>
      <c r="E38" s="56" t="s">
        <v>54</v>
      </c>
      <c r="F38" s="56" t="s">
        <v>52</v>
      </c>
      <c r="G38" s="56" t="s">
        <v>55</v>
      </c>
      <c r="H38" s="56" t="s">
        <v>51</v>
      </c>
      <c r="I38" s="68"/>
      <c r="J38" s="56" t="s">
        <v>72</v>
      </c>
      <c r="K38" s="56"/>
      <c r="L38" s="56"/>
      <c r="M38" s="56"/>
      <c r="N38" s="60" t="s">
        <v>51</v>
      </c>
      <c r="O38" s="16"/>
      <c r="P38" s="4"/>
    </row>
    <row r="39" spans="1:16" ht="12" customHeight="1">
      <c r="A39" s="14"/>
      <c r="B39" s="59" t="s">
        <v>31</v>
      </c>
      <c r="C39" s="60" t="s">
        <v>56</v>
      </c>
      <c r="D39" s="60" t="s">
        <v>57</v>
      </c>
      <c r="E39" s="60" t="s">
        <v>58</v>
      </c>
      <c r="F39" s="60" t="s">
        <v>55</v>
      </c>
      <c r="G39" s="60" t="s">
        <v>59</v>
      </c>
      <c r="H39" s="60" t="s">
        <v>17</v>
      </c>
      <c r="I39" s="61" t="s">
        <v>70</v>
      </c>
      <c r="J39" s="72" t="s">
        <v>58</v>
      </c>
      <c r="K39" s="60" t="s">
        <v>60</v>
      </c>
      <c r="L39" s="60" t="s">
        <v>23</v>
      </c>
      <c r="M39" s="57" t="s">
        <v>61</v>
      </c>
      <c r="N39" s="60" t="s">
        <v>62</v>
      </c>
      <c r="O39" s="16"/>
      <c r="P39" s="4"/>
    </row>
    <row r="40" spans="1:16" ht="12.75">
      <c r="A40" s="14"/>
      <c r="B40" s="62"/>
      <c r="C40" s="62"/>
      <c r="D40" s="62"/>
      <c r="E40" s="62"/>
      <c r="F40" s="62"/>
      <c r="G40" s="62"/>
      <c r="H40" s="62"/>
      <c r="I40" s="33"/>
      <c r="J40" s="33"/>
      <c r="K40" s="62"/>
      <c r="L40" s="62"/>
      <c r="M40" s="62"/>
      <c r="N40" s="62"/>
      <c r="O40" s="16"/>
      <c r="P40" s="4"/>
    </row>
    <row r="41" spans="1:16" ht="12" customHeight="1">
      <c r="A41" s="14"/>
      <c r="B41" s="63" t="s">
        <v>65</v>
      </c>
      <c r="C41" s="64">
        <v>158.5</v>
      </c>
      <c r="D41" s="64">
        <v>4.2</v>
      </c>
      <c r="E41" s="64">
        <v>0</v>
      </c>
      <c r="F41" s="64">
        <v>0.1</v>
      </c>
      <c r="G41" s="64">
        <v>0</v>
      </c>
      <c r="H41" s="64">
        <v>0.3</v>
      </c>
      <c r="I41" s="64">
        <v>0</v>
      </c>
      <c r="J41" s="64">
        <v>4.8</v>
      </c>
      <c r="K41" s="64">
        <v>0</v>
      </c>
      <c r="L41" s="64">
        <v>0.1</v>
      </c>
      <c r="M41" s="64">
        <v>0</v>
      </c>
      <c r="N41" s="64">
        <f aca="true" t="shared" si="4" ref="N41:N51">SUM(C41:M41)</f>
        <v>168</v>
      </c>
      <c r="O41" s="16"/>
      <c r="P41" s="4"/>
    </row>
    <row r="42" spans="1:16" ht="12" customHeight="1">
      <c r="A42" s="14"/>
      <c r="B42" s="63" t="s">
        <v>63</v>
      </c>
      <c r="C42" s="64">
        <v>0.1</v>
      </c>
      <c r="D42" s="64">
        <v>314.8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f t="shared" si="4"/>
        <v>314.90000000000003</v>
      </c>
      <c r="O42" s="16"/>
      <c r="P42" s="4"/>
    </row>
    <row r="43" spans="1:16" ht="12" customHeight="1">
      <c r="A43" s="14"/>
      <c r="B43" s="63" t="s">
        <v>64</v>
      </c>
      <c r="C43" s="64">
        <v>0</v>
      </c>
      <c r="D43" s="64">
        <v>0</v>
      </c>
      <c r="E43" s="64">
        <v>241</v>
      </c>
      <c r="F43" s="64">
        <v>6.5</v>
      </c>
      <c r="G43" s="64">
        <v>0.6</v>
      </c>
      <c r="H43" s="64">
        <v>2.1</v>
      </c>
      <c r="I43" s="64">
        <v>10.8</v>
      </c>
      <c r="J43" s="64">
        <v>44.4</v>
      </c>
      <c r="K43" s="64">
        <v>0</v>
      </c>
      <c r="L43" s="64">
        <v>12.9</v>
      </c>
      <c r="M43" s="64">
        <v>3.3</v>
      </c>
      <c r="N43" s="64">
        <f t="shared" si="4"/>
        <v>321.59999999999997</v>
      </c>
      <c r="O43" s="16"/>
      <c r="P43" s="4"/>
    </row>
    <row r="44" spans="1:16" ht="12" customHeight="1">
      <c r="A44" s="14"/>
      <c r="B44" s="63" t="s">
        <v>22</v>
      </c>
      <c r="C44" s="64">
        <v>0</v>
      </c>
      <c r="D44" s="64">
        <v>0</v>
      </c>
      <c r="E44" s="64">
        <v>12.7</v>
      </c>
      <c r="F44" s="64">
        <v>984</v>
      </c>
      <c r="G44" s="64">
        <v>100.3</v>
      </c>
      <c r="H44" s="64">
        <v>10</v>
      </c>
      <c r="I44" s="64">
        <v>113.6</v>
      </c>
      <c r="J44" s="64">
        <v>357.3</v>
      </c>
      <c r="K44" s="64">
        <v>0</v>
      </c>
      <c r="L44" s="64">
        <v>43</v>
      </c>
      <c r="M44" s="64">
        <v>29.4</v>
      </c>
      <c r="N44" s="64">
        <f t="shared" si="4"/>
        <v>1650.3</v>
      </c>
      <c r="O44" s="16"/>
      <c r="P44" s="4"/>
    </row>
    <row r="45" spans="1:16" ht="12" customHeight="1">
      <c r="A45" s="14"/>
      <c r="B45" s="63" t="s">
        <v>17</v>
      </c>
      <c r="C45" s="64">
        <v>0.3</v>
      </c>
      <c r="D45" s="64">
        <v>0</v>
      </c>
      <c r="E45" s="64">
        <v>0.9</v>
      </c>
      <c r="F45" s="64">
        <v>3.8</v>
      </c>
      <c r="G45" s="64">
        <v>0.3</v>
      </c>
      <c r="H45" s="64">
        <v>857.9</v>
      </c>
      <c r="I45" s="64">
        <v>14.2</v>
      </c>
      <c r="J45" s="64">
        <v>56.1</v>
      </c>
      <c r="K45" s="64">
        <v>0</v>
      </c>
      <c r="L45" s="64">
        <v>2.3</v>
      </c>
      <c r="M45" s="64">
        <v>0.3</v>
      </c>
      <c r="N45" s="64">
        <f t="shared" si="4"/>
        <v>936.0999999999999</v>
      </c>
      <c r="O45" s="16"/>
      <c r="P45" s="4"/>
    </row>
    <row r="46" spans="1:16" ht="12" customHeight="1">
      <c r="A46" s="14"/>
      <c r="B46" s="63" t="s">
        <v>70</v>
      </c>
      <c r="C46" s="64">
        <v>0.4</v>
      </c>
      <c r="D46" s="64">
        <v>0</v>
      </c>
      <c r="E46" s="64">
        <v>3.4</v>
      </c>
      <c r="F46" s="64">
        <v>29.3</v>
      </c>
      <c r="G46" s="64">
        <v>3.9</v>
      </c>
      <c r="H46" s="64">
        <v>15</v>
      </c>
      <c r="I46" s="64">
        <v>2538</v>
      </c>
      <c r="J46" s="64">
        <v>256.8</v>
      </c>
      <c r="K46" s="64">
        <v>0</v>
      </c>
      <c r="L46" s="64">
        <v>143.6</v>
      </c>
      <c r="M46" s="64">
        <v>12.3</v>
      </c>
      <c r="N46" s="64">
        <f t="shared" si="4"/>
        <v>3002.7000000000003</v>
      </c>
      <c r="O46" s="16"/>
      <c r="P46" s="4"/>
    </row>
    <row r="47" spans="1:16" ht="12" customHeight="1">
      <c r="A47" s="14"/>
      <c r="B47" s="63" t="s">
        <v>71</v>
      </c>
      <c r="C47" s="64">
        <v>0.9</v>
      </c>
      <c r="D47" s="64">
        <v>0</v>
      </c>
      <c r="E47" s="64">
        <v>57.8</v>
      </c>
      <c r="F47" s="64">
        <v>167</v>
      </c>
      <c r="G47" s="64">
        <v>10.8</v>
      </c>
      <c r="H47" s="64">
        <v>98.8</v>
      </c>
      <c r="I47" s="64">
        <v>873.3</v>
      </c>
      <c r="J47" s="64">
        <v>7749.1</v>
      </c>
      <c r="K47" s="64">
        <v>0</v>
      </c>
      <c r="L47" s="64">
        <v>255.9</v>
      </c>
      <c r="M47" s="64">
        <v>124.6</v>
      </c>
      <c r="N47" s="64">
        <f t="shared" si="4"/>
        <v>9338.2</v>
      </c>
      <c r="O47" s="16"/>
      <c r="P47" s="4"/>
    </row>
    <row r="48" spans="1:16" ht="12" customHeight="1">
      <c r="A48" s="14"/>
      <c r="B48" s="63" t="s">
        <v>60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401.5</v>
      </c>
      <c r="L48" s="64">
        <v>0</v>
      </c>
      <c r="M48" s="64">
        <v>0</v>
      </c>
      <c r="N48" s="64">
        <f t="shared" si="4"/>
        <v>401.5</v>
      </c>
      <c r="O48" s="16"/>
      <c r="P48" s="4"/>
    </row>
    <row r="49" spans="1:16" ht="12" customHeight="1">
      <c r="A49" s="14"/>
      <c r="B49" s="63" t="s">
        <v>61</v>
      </c>
      <c r="C49" s="64">
        <v>0</v>
      </c>
      <c r="D49" s="64">
        <v>0</v>
      </c>
      <c r="E49" s="64">
        <v>0.3</v>
      </c>
      <c r="F49" s="64">
        <v>0</v>
      </c>
      <c r="G49" s="64">
        <v>0</v>
      </c>
      <c r="H49" s="64">
        <v>0.1</v>
      </c>
      <c r="I49" s="64">
        <v>0.1</v>
      </c>
      <c r="J49" s="64">
        <v>0.8</v>
      </c>
      <c r="K49" s="64">
        <v>0</v>
      </c>
      <c r="L49" s="64">
        <v>0.2</v>
      </c>
      <c r="M49" s="64">
        <v>604.6</v>
      </c>
      <c r="N49" s="64">
        <f t="shared" si="4"/>
        <v>606.1</v>
      </c>
      <c r="O49" s="16"/>
      <c r="P49" s="4"/>
    </row>
    <row r="50" spans="1:16" ht="12" customHeight="1">
      <c r="A50" s="14"/>
      <c r="B50" s="63" t="s">
        <v>23</v>
      </c>
      <c r="C50" s="64">
        <v>0.8</v>
      </c>
      <c r="D50" s="64">
        <v>0.2</v>
      </c>
      <c r="E50" s="64">
        <v>9.4</v>
      </c>
      <c r="F50" s="64">
        <v>69.9</v>
      </c>
      <c r="G50" s="64">
        <v>5.9</v>
      </c>
      <c r="H50" s="64">
        <v>14.9</v>
      </c>
      <c r="I50" s="64">
        <v>470.5</v>
      </c>
      <c r="J50" s="64">
        <v>726.6</v>
      </c>
      <c r="K50" s="64">
        <v>0</v>
      </c>
      <c r="L50" s="64">
        <v>1207.8</v>
      </c>
      <c r="M50" s="64">
        <v>14.4</v>
      </c>
      <c r="N50" s="64">
        <f t="shared" si="4"/>
        <v>2520.4</v>
      </c>
      <c r="O50" s="16"/>
      <c r="P50" s="4"/>
    </row>
    <row r="51" spans="1:16" ht="12" customHeight="1">
      <c r="A51" s="14"/>
      <c r="B51" s="63" t="s">
        <v>79</v>
      </c>
      <c r="C51" s="64">
        <v>0</v>
      </c>
      <c r="D51" s="64">
        <v>0</v>
      </c>
      <c r="E51" s="64">
        <v>0</v>
      </c>
      <c r="F51" s="64">
        <v>0</v>
      </c>
      <c r="G51" s="64">
        <v>68.9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f t="shared" si="4"/>
        <v>68.9</v>
      </c>
      <c r="O51" s="16"/>
      <c r="P51" s="4"/>
    </row>
    <row r="52" spans="1:16" ht="15" customHeight="1">
      <c r="A52" s="14"/>
      <c r="B52" s="59" t="s">
        <v>62</v>
      </c>
      <c r="C52" s="66">
        <f>SUM(C41:C51)</f>
        <v>161.00000000000003</v>
      </c>
      <c r="D52" s="66">
        <f aca="true" t="shared" si="5" ref="D52:N52">SUM(D41:D51)</f>
        <v>319.2</v>
      </c>
      <c r="E52" s="66">
        <f t="shared" si="5"/>
        <v>325.5</v>
      </c>
      <c r="F52" s="66">
        <f t="shared" si="5"/>
        <v>1260.6</v>
      </c>
      <c r="G52" s="66">
        <f t="shared" si="5"/>
        <v>190.7</v>
      </c>
      <c r="H52" s="66">
        <f t="shared" si="5"/>
        <v>999.0999999999999</v>
      </c>
      <c r="I52" s="66">
        <f t="shared" si="5"/>
        <v>4020.4999999999995</v>
      </c>
      <c r="J52" s="66">
        <f t="shared" si="5"/>
        <v>9195.9</v>
      </c>
      <c r="K52" s="66">
        <f t="shared" si="5"/>
        <v>401.5</v>
      </c>
      <c r="L52" s="66">
        <f t="shared" si="5"/>
        <v>1665.8</v>
      </c>
      <c r="M52" s="66">
        <f t="shared" si="5"/>
        <v>788.9</v>
      </c>
      <c r="N52" s="66">
        <f t="shared" si="5"/>
        <v>19328.700000000004</v>
      </c>
      <c r="O52" s="16"/>
      <c r="P52" s="4"/>
    </row>
    <row r="53" spans="1:16" ht="12">
      <c r="A53" s="18"/>
      <c r="B53" s="19" t="s">
        <v>69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4"/>
    </row>
    <row r="54" spans="1:16" ht="19.5" customHeight="1">
      <c r="A54" s="51"/>
      <c r="B54" s="2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4"/>
      <c r="O54" s="52" t="s">
        <v>76</v>
      </c>
      <c r="P54" s="4"/>
    </row>
    <row r="55" spans="1:16" ht="64.5" customHeight="1" thickBot="1">
      <c r="A55" s="28" t="str">
        <f>A1</f>
        <v>Fact Book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5"/>
      <c r="M55" s="31" t="str">
        <f>M1</f>
        <v>2012-2013</v>
      </c>
      <c r="N55" s="5"/>
      <c r="O55" s="1"/>
      <c r="P55" s="4"/>
    </row>
    <row r="56" spans="1:16" ht="24.75" customHeight="1" thickTop="1">
      <c r="A56" s="27" t="s">
        <v>49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4"/>
    </row>
    <row r="57" ht="3.75" customHeight="1">
      <c r="P57" s="4"/>
    </row>
    <row r="58" spans="1:16" ht="24.75" customHeight="1">
      <c r="A58" s="29" t="str">
        <f>A4</f>
        <v>Distribution of Undergraduate Student's Home Faculty</v>
      </c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  <c r="P58" s="4"/>
    </row>
    <row r="59" spans="1:16" ht="15" customHeight="1">
      <c r="A59" s="30" t="s">
        <v>87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0"/>
      <c r="P59" s="4"/>
    </row>
    <row r="60" spans="1:16" ht="12" customHeight="1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  <c r="P60" s="4"/>
    </row>
    <row r="61" spans="1:16" ht="15" customHeight="1">
      <c r="A61" s="14"/>
      <c r="B61" s="15" t="s">
        <v>83</v>
      </c>
      <c r="C61" s="56"/>
      <c r="D61" s="55"/>
      <c r="E61" s="55"/>
      <c r="F61" s="55"/>
      <c r="G61" s="57" t="s">
        <v>52</v>
      </c>
      <c r="H61" s="55"/>
      <c r="I61" s="55"/>
      <c r="J61" s="57" t="s">
        <v>73</v>
      </c>
      <c r="K61" s="55"/>
      <c r="L61" s="56"/>
      <c r="M61" s="57"/>
      <c r="N61" s="55"/>
      <c r="O61" s="16"/>
      <c r="P61" s="4"/>
    </row>
    <row r="62" spans="1:16" ht="12" customHeight="1">
      <c r="A62" s="14"/>
      <c r="B62" s="59"/>
      <c r="C62" s="56" t="s">
        <v>53</v>
      </c>
      <c r="D62" s="56" t="s">
        <v>53</v>
      </c>
      <c r="E62" s="56" t="s">
        <v>54</v>
      </c>
      <c r="F62" s="56" t="s">
        <v>52</v>
      </c>
      <c r="G62" s="56" t="s">
        <v>55</v>
      </c>
      <c r="H62" s="56" t="s">
        <v>51</v>
      </c>
      <c r="I62" s="56"/>
      <c r="J62" s="56" t="s">
        <v>72</v>
      </c>
      <c r="K62" s="56"/>
      <c r="L62" s="56"/>
      <c r="M62" s="56"/>
      <c r="N62" s="60" t="s">
        <v>51</v>
      </c>
      <c r="O62" s="16"/>
      <c r="P62" s="4"/>
    </row>
    <row r="63" spans="1:16" ht="12" customHeight="1">
      <c r="A63" s="14"/>
      <c r="B63" s="59" t="s">
        <v>31</v>
      </c>
      <c r="C63" s="60" t="s">
        <v>56</v>
      </c>
      <c r="D63" s="60" t="s">
        <v>57</v>
      </c>
      <c r="E63" s="60" t="s">
        <v>58</v>
      </c>
      <c r="F63" s="60" t="s">
        <v>55</v>
      </c>
      <c r="G63" s="60" t="s">
        <v>59</v>
      </c>
      <c r="H63" s="60" t="s">
        <v>17</v>
      </c>
      <c r="I63" s="61" t="s">
        <v>70</v>
      </c>
      <c r="J63" s="72" t="s">
        <v>58</v>
      </c>
      <c r="K63" s="60" t="s">
        <v>60</v>
      </c>
      <c r="L63" s="60" t="s">
        <v>23</v>
      </c>
      <c r="M63" s="57" t="s">
        <v>61</v>
      </c>
      <c r="N63" s="60" t="s">
        <v>62</v>
      </c>
      <c r="O63" s="16"/>
      <c r="P63" s="4"/>
    </row>
    <row r="64" spans="1:16" ht="12" customHeight="1">
      <c r="A64" s="14" t="s">
        <v>66</v>
      </c>
      <c r="B64" s="62"/>
      <c r="C64" s="62"/>
      <c r="D64" s="62"/>
      <c r="E64" s="62"/>
      <c r="F64" s="62"/>
      <c r="G64" s="62"/>
      <c r="H64" s="62"/>
      <c r="I64" s="33"/>
      <c r="J64" s="33"/>
      <c r="K64" s="62"/>
      <c r="L64" s="62"/>
      <c r="M64" s="62"/>
      <c r="N64" s="62"/>
      <c r="O64" s="16"/>
      <c r="P64" s="4"/>
    </row>
    <row r="65" spans="1:16" ht="12" customHeight="1">
      <c r="A65" s="14"/>
      <c r="B65" s="63" t="s">
        <v>65</v>
      </c>
      <c r="C65" s="64">
        <v>189.9</v>
      </c>
      <c r="D65" s="64">
        <v>4.4</v>
      </c>
      <c r="E65" s="64">
        <v>0.1</v>
      </c>
      <c r="F65" s="64">
        <v>0.3</v>
      </c>
      <c r="G65" s="64">
        <v>0</v>
      </c>
      <c r="H65" s="64">
        <v>0.7</v>
      </c>
      <c r="I65" s="64">
        <v>0.3</v>
      </c>
      <c r="J65" s="64">
        <v>6.3</v>
      </c>
      <c r="K65" s="64">
        <v>0</v>
      </c>
      <c r="L65" s="64">
        <v>0.1</v>
      </c>
      <c r="M65" s="64">
        <v>0.3</v>
      </c>
      <c r="N65" s="64">
        <f aca="true" t="shared" si="6" ref="N65:N75">SUM(C65:M65)</f>
        <v>202.40000000000003</v>
      </c>
      <c r="O65" s="16"/>
      <c r="P65" s="4"/>
    </row>
    <row r="66" spans="1:16" ht="12" customHeight="1">
      <c r="A66" s="14"/>
      <c r="B66" s="63" t="s">
        <v>63</v>
      </c>
      <c r="C66" s="64">
        <v>0</v>
      </c>
      <c r="D66" s="64">
        <v>318.3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f t="shared" si="6"/>
        <v>318.3</v>
      </c>
      <c r="O66" s="16"/>
      <c r="P66" s="4"/>
    </row>
    <row r="67" spans="1:16" ht="12" customHeight="1">
      <c r="A67" s="14"/>
      <c r="B67" s="63" t="s">
        <v>64</v>
      </c>
      <c r="C67" s="64">
        <v>0</v>
      </c>
      <c r="D67" s="64">
        <v>0</v>
      </c>
      <c r="E67" s="64">
        <v>219.6</v>
      </c>
      <c r="F67" s="64">
        <v>4</v>
      </c>
      <c r="G67" s="64">
        <v>0.1</v>
      </c>
      <c r="H67" s="64">
        <v>1.6</v>
      </c>
      <c r="I67" s="64">
        <v>10</v>
      </c>
      <c r="J67" s="64">
        <v>41.8</v>
      </c>
      <c r="K67" s="64">
        <v>0</v>
      </c>
      <c r="L67" s="64">
        <v>7.8</v>
      </c>
      <c r="M67" s="64">
        <v>3</v>
      </c>
      <c r="N67" s="64">
        <f t="shared" si="6"/>
        <v>287.9</v>
      </c>
      <c r="O67" s="16"/>
      <c r="P67" s="4"/>
    </row>
    <row r="68" spans="1:16" ht="12" customHeight="1">
      <c r="A68" s="14"/>
      <c r="B68" s="63" t="s">
        <v>22</v>
      </c>
      <c r="C68" s="64">
        <v>0</v>
      </c>
      <c r="D68" s="64">
        <v>0</v>
      </c>
      <c r="E68" s="64">
        <v>16.3</v>
      </c>
      <c r="F68" s="64">
        <v>963.8</v>
      </c>
      <c r="G68" s="64">
        <v>95.5</v>
      </c>
      <c r="H68" s="64">
        <v>12.6</v>
      </c>
      <c r="I68" s="64">
        <v>126.9</v>
      </c>
      <c r="J68" s="64">
        <v>395</v>
      </c>
      <c r="K68" s="64">
        <v>0</v>
      </c>
      <c r="L68" s="64">
        <v>52.6</v>
      </c>
      <c r="M68" s="64">
        <v>24.9</v>
      </c>
      <c r="N68" s="64">
        <f t="shared" si="6"/>
        <v>1687.6</v>
      </c>
      <c r="O68" s="16"/>
      <c r="P68" s="4"/>
    </row>
    <row r="69" spans="1:16" ht="12" customHeight="1">
      <c r="A69" s="14"/>
      <c r="B69" s="63" t="s">
        <v>17</v>
      </c>
      <c r="C69" s="64">
        <v>0.3</v>
      </c>
      <c r="D69" s="64">
        <v>0</v>
      </c>
      <c r="E69" s="64">
        <v>0.6</v>
      </c>
      <c r="F69" s="64">
        <v>4</v>
      </c>
      <c r="G69" s="64">
        <v>0.3</v>
      </c>
      <c r="H69" s="64">
        <v>837.3</v>
      </c>
      <c r="I69" s="64">
        <v>22.6</v>
      </c>
      <c r="J69" s="64">
        <v>68</v>
      </c>
      <c r="K69" s="64">
        <v>0</v>
      </c>
      <c r="L69" s="64">
        <v>3.1</v>
      </c>
      <c r="M69" s="64">
        <v>0.3</v>
      </c>
      <c r="N69" s="64">
        <f t="shared" si="6"/>
        <v>936.5</v>
      </c>
      <c r="O69" s="16"/>
      <c r="P69" s="4"/>
    </row>
    <row r="70" spans="1:16" ht="12" customHeight="1">
      <c r="A70" s="14"/>
      <c r="B70" s="63" t="s">
        <v>70</v>
      </c>
      <c r="C70" s="64">
        <v>0</v>
      </c>
      <c r="D70" s="64">
        <v>0</v>
      </c>
      <c r="E70" s="64">
        <v>4</v>
      </c>
      <c r="F70" s="64">
        <v>30.2</v>
      </c>
      <c r="G70" s="64">
        <v>4.2</v>
      </c>
      <c r="H70" s="64">
        <v>15.4</v>
      </c>
      <c r="I70" s="64">
        <v>2522.8</v>
      </c>
      <c r="J70" s="64">
        <v>277.8</v>
      </c>
      <c r="K70" s="64">
        <v>0</v>
      </c>
      <c r="L70" s="64">
        <v>141.1</v>
      </c>
      <c r="M70" s="64">
        <v>14.4</v>
      </c>
      <c r="N70" s="64">
        <f t="shared" si="6"/>
        <v>3009.9000000000005</v>
      </c>
      <c r="O70" s="16"/>
      <c r="P70" s="4"/>
    </row>
    <row r="71" spans="1:16" ht="12" customHeight="1">
      <c r="A71" s="14"/>
      <c r="B71" s="63" t="s">
        <v>71</v>
      </c>
      <c r="C71" s="64">
        <v>0.5</v>
      </c>
      <c r="D71" s="64">
        <v>0</v>
      </c>
      <c r="E71" s="64">
        <v>56.7</v>
      </c>
      <c r="F71" s="64">
        <v>170.4</v>
      </c>
      <c r="G71" s="64">
        <v>12</v>
      </c>
      <c r="H71" s="64">
        <v>103.8</v>
      </c>
      <c r="I71" s="64">
        <v>897.5</v>
      </c>
      <c r="J71" s="64">
        <v>7801.2</v>
      </c>
      <c r="K71" s="64">
        <v>0</v>
      </c>
      <c r="L71" s="64">
        <v>283.8</v>
      </c>
      <c r="M71" s="64">
        <v>125.4</v>
      </c>
      <c r="N71" s="64">
        <f t="shared" si="6"/>
        <v>9451.3</v>
      </c>
      <c r="O71" s="16"/>
      <c r="P71" s="4"/>
    </row>
    <row r="72" spans="1:16" ht="12" customHeight="1">
      <c r="A72" s="14"/>
      <c r="B72" s="63" t="s">
        <v>60</v>
      </c>
      <c r="C72" s="64">
        <v>0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517.8</v>
      </c>
      <c r="L72" s="64">
        <v>0</v>
      </c>
      <c r="M72" s="64">
        <v>0</v>
      </c>
      <c r="N72" s="64">
        <f t="shared" si="6"/>
        <v>517.8</v>
      </c>
      <c r="O72" s="16"/>
      <c r="P72" s="4"/>
    </row>
    <row r="73" spans="1:16" ht="12" customHeight="1">
      <c r="A73" s="14"/>
      <c r="B73" s="63" t="s">
        <v>61</v>
      </c>
      <c r="C73" s="64">
        <v>0</v>
      </c>
      <c r="D73" s="64">
        <v>0</v>
      </c>
      <c r="E73" s="64">
        <v>0.3</v>
      </c>
      <c r="F73" s="64">
        <v>0</v>
      </c>
      <c r="G73" s="64">
        <v>0</v>
      </c>
      <c r="H73" s="64">
        <v>0.1</v>
      </c>
      <c r="I73" s="64">
        <v>0.1</v>
      </c>
      <c r="J73" s="64">
        <v>0.8</v>
      </c>
      <c r="K73" s="64">
        <v>0</v>
      </c>
      <c r="L73" s="64">
        <v>1.9</v>
      </c>
      <c r="M73" s="64">
        <v>543.6</v>
      </c>
      <c r="N73" s="64">
        <f t="shared" si="6"/>
        <v>546.8000000000001</v>
      </c>
      <c r="O73" s="16"/>
      <c r="P73" s="4"/>
    </row>
    <row r="74" spans="1:16" ht="12" customHeight="1">
      <c r="A74" s="14"/>
      <c r="B74" s="63" t="s">
        <v>23</v>
      </c>
      <c r="C74" s="64">
        <v>0.1</v>
      </c>
      <c r="D74" s="64">
        <v>0</v>
      </c>
      <c r="E74" s="64">
        <v>6.5</v>
      </c>
      <c r="F74" s="64">
        <v>68.7</v>
      </c>
      <c r="G74" s="64">
        <v>9.3</v>
      </c>
      <c r="H74" s="64">
        <v>17.2</v>
      </c>
      <c r="I74" s="64">
        <v>445.6</v>
      </c>
      <c r="J74" s="64">
        <v>830.9</v>
      </c>
      <c r="K74" s="64">
        <v>0</v>
      </c>
      <c r="L74" s="64">
        <v>1204.7</v>
      </c>
      <c r="M74" s="64">
        <v>11.4</v>
      </c>
      <c r="N74" s="64">
        <f t="shared" si="6"/>
        <v>2594.4</v>
      </c>
      <c r="O74" s="16"/>
      <c r="P74" s="4"/>
    </row>
    <row r="75" spans="1:16" ht="12" customHeight="1">
      <c r="A75" s="14"/>
      <c r="B75" s="63" t="s">
        <v>79</v>
      </c>
      <c r="C75" s="64">
        <v>0</v>
      </c>
      <c r="D75" s="64">
        <v>0</v>
      </c>
      <c r="E75" s="64">
        <v>0</v>
      </c>
      <c r="F75" s="64">
        <v>0</v>
      </c>
      <c r="G75" s="64">
        <v>71.3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f t="shared" si="6"/>
        <v>71.3</v>
      </c>
      <c r="O75" s="16"/>
      <c r="P75" s="4"/>
    </row>
    <row r="76" spans="1:16" ht="3" customHeight="1">
      <c r="A76" s="14"/>
      <c r="B76" s="62"/>
      <c r="C76" s="65"/>
      <c r="D76" s="65"/>
      <c r="E76" s="65"/>
      <c r="F76" s="65"/>
      <c r="G76" s="65"/>
      <c r="H76" s="65"/>
      <c r="I76" s="65"/>
      <c r="J76" s="65"/>
      <c r="K76" s="65"/>
      <c r="L76" s="69" t="s">
        <v>67</v>
      </c>
      <c r="M76" s="65"/>
      <c r="N76" s="65"/>
      <c r="O76" s="16"/>
      <c r="P76" s="4"/>
    </row>
    <row r="77" spans="1:16" ht="12" customHeight="1">
      <c r="A77" s="14"/>
      <c r="B77" s="59" t="s">
        <v>62</v>
      </c>
      <c r="C77" s="66">
        <f>SUM(C65:C76)</f>
        <v>190.8</v>
      </c>
      <c r="D77" s="66">
        <f aca="true" t="shared" si="7" ref="D77:N77">SUM(D65:D76)</f>
        <v>322.7</v>
      </c>
      <c r="E77" s="66">
        <f t="shared" si="7"/>
        <v>304.1</v>
      </c>
      <c r="F77" s="66">
        <f t="shared" si="7"/>
        <v>1241.4</v>
      </c>
      <c r="G77" s="66">
        <f t="shared" si="7"/>
        <v>192.7</v>
      </c>
      <c r="H77" s="66">
        <f t="shared" si="7"/>
        <v>988.6999999999999</v>
      </c>
      <c r="I77" s="66">
        <f t="shared" si="7"/>
        <v>4025.8</v>
      </c>
      <c r="J77" s="66">
        <f t="shared" si="7"/>
        <v>9421.8</v>
      </c>
      <c r="K77" s="66">
        <f t="shared" si="7"/>
        <v>517.8</v>
      </c>
      <c r="L77" s="66">
        <f t="shared" si="7"/>
        <v>1695.1</v>
      </c>
      <c r="M77" s="66">
        <f t="shared" si="7"/>
        <v>723.3000000000001</v>
      </c>
      <c r="N77" s="66">
        <f t="shared" si="7"/>
        <v>19624.2</v>
      </c>
      <c r="O77" s="21"/>
      <c r="P77" s="4"/>
    </row>
    <row r="78" spans="1:16" ht="15" customHeight="1">
      <c r="A78" s="14"/>
      <c r="B78" s="58"/>
      <c r="C78" s="70"/>
      <c r="D78" s="70"/>
      <c r="E78" s="70"/>
      <c r="F78" s="70"/>
      <c r="G78" s="70"/>
      <c r="H78" s="70"/>
      <c r="I78" s="71"/>
      <c r="J78" s="71"/>
      <c r="K78" s="70"/>
      <c r="L78" s="70"/>
      <c r="M78" s="70"/>
      <c r="N78" s="70"/>
      <c r="O78" s="21"/>
      <c r="P78" s="4"/>
    </row>
    <row r="79" spans="1:16" ht="12" customHeight="1">
      <c r="A79" s="14"/>
      <c r="B79" s="15" t="s">
        <v>84</v>
      </c>
      <c r="C79" s="56"/>
      <c r="D79" s="55"/>
      <c r="E79" s="55"/>
      <c r="F79" s="55"/>
      <c r="G79" s="57" t="s">
        <v>52</v>
      </c>
      <c r="H79" s="55"/>
      <c r="I79" s="55"/>
      <c r="J79" s="57" t="s">
        <v>73</v>
      </c>
      <c r="K79" s="55"/>
      <c r="L79" s="56"/>
      <c r="M79" s="57"/>
      <c r="N79" s="67"/>
      <c r="O79" s="21"/>
      <c r="P79" s="4"/>
    </row>
    <row r="80" spans="1:16" ht="12" customHeight="1">
      <c r="A80" s="14"/>
      <c r="B80" s="59"/>
      <c r="C80" s="56" t="s">
        <v>53</v>
      </c>
      <c r="D80" s="56" t="s">
        <v>53</v>
      </c>
      <c r="E80" s="56" t="s">
        <v>54</v>
      </c>
      <c r="F80" s="56" t="s">
        <v>52</v>
      </c>
      <c r="G80" s="56" t="s">
        <v>55</v>
      </c>
      <c r="H80" s="56" t="s">
        <v>51</v>
      </c>
      <c r="I80" s="68"/>
      <c r="J80" s="56" t="s">
        <v>72</v>
      </c>
      <c r="K80" s="56"/>
      <c r="L80" s="56"/>
      <c r="M80" s="56"/>
      <c r="N80" s="60" t="s">
        <v>51</v>
      </c>
      <c r="O80" s="21"/>
      <c r="P80" s="4"/>
    </row>
    <row r="81" spans="1:16" ht="12" customHeight="1">
      <c r="A81" s="14"/>
      <c r="B81" s="59" t="s">
        <v>31</v>
      </c>
      <c r="C81" s="60" t="s">
        <v>56</v>
      </c>
      <c r="D81" s="60" t="s">
        <v>57</v>
      </c>
      <c r="E81" s="60" t="s">
        <v>58</v>
      </c>
      <c r="F81" s="60" t="s">
        <v>55</v>
      </c>
      <c r="G81" s="60" t="s">
        <v>59</v>
      </c>
      <c r="H81" s="60" t="s">
        <v>17</v>
      </c>
      <c r="I81" s="61" t="s">
        <v>70</v>
      </c>
      <c r="J81" s="72" t="s">
        <v>58</v>
      </c>
      <c r="K81" s="60" t="s">
        <v>60</v>
      </c>
      <c r="L81" s="60" t="s">
        <v>23</v>
      </c>
      <c r="M81" s="57" t="s">
        <v>61</v>
      </c>
      <c r="N81" s="60" t="s">
        <v>62</v>
      </c>
      <c r="O81" s="21"/>
      <c r="P81" s="4"/>
    </row>
    <row r="82" spans="1:16" ht="12" customHeight="1">
      <c r="A82" s="14"/>
      <c r="B82" s="62"/>
      <c r="C82" s="62"/>
      <c r="D82" s="62"/>
      <c r="E82" s="62"/>
      <c r="F82" s="62"/>
      <c r="G82" s="62"/>
      <c r="H82" s="62"/>
      <c r="I82" s="33"/>
      <c r="J82" s="33"/>
      <c r="K82" s="62"/>
      <c r="L82" s="62"/>
      <c r="M82" s="62"/>
      <c r="N82" s="62"/>
      <c r="O82" s="21"/>
      <c r="P82" s="4"/>
    </row>
    <row r="83" spans="1:16" ht="12" customHeight="1">
      <c r="A83" s="14"/>
      <c r="B83" s="63" t="s">
        <v>65</v>
      </c>
      <c r="C83" s="64">
        <v>5.7</v>
      </c>
      <c r="D83" s="64">
        <v>0.3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f>SUM(C83:M83)</f>
        <v>6</v>
      </c>
      <c r="O83" s="21"/>
      <c r="P83" s="4"/>
    </row>
    <row r="84" spans="1:16" ht="12" customHeight="1">
      <c r="A84" s="14"/>
      <c r="B84" s="63" t="s">
        <v>70</v>
      </c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64">
        <v>0.1</v>
      </c>
      <c r="I84" s="64">
        <v>2.3</v>
      </c>
      <c r="J84" s="64">
        <v>0</v>
      </c>
      <c r="K84" s="64">
        <v>0</v>
      </c>
      <c r="L84" s="64">
        <v>0.1</v>
      </c>
      <c r="M84" s="64">
        <v>0</v>
      </c>
      <c r="N84" s="64">
        <f>SUM(C84:M84)</f>
        <v>2.5</v>
      </c>
      <c r="O84" s="21"/>
      <c r="P84" s="4"/>
    </row>
    <row r="85" spans="1:16" ht="3" customHeight="1">
      <c r="A85" s="14"/>
      <c r="B85" s="62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5"/>
      <c r="O85" s="21"/>
      <c r="P85" s="4"/>
    </row>
    <row r="86" spans="1:16" ht="12" customHeight="1">
      <c r="A86" s="14"/>
      <c r="B86" s="59" t="s">
        <v>62</v>
      </c>
      <c r="C86" s="66">
        <f aca="true" t="shared" si="8" ref="C86:N86">SUM(C83:C85)</f>
        <v>5.7</v>
      </c>
      <c r="D86" s="66">
        <f t="shared" si="8"/>
        <v>0.3</v>
      </c>
      <c r="E86" s="66">
        <f t="shared" si="8"/>
        <v>0</v>
      </c>
      <c r="F86" s="66">
        <f t="shared" si="8"/>
        <v>0</v>
      </c>
      <c r="G86" s="66">
        <f t="shared" si="8"/>
        <v>0</v>
      </c>
      <c r="H86" s="66">
        <f t="shared" si="8"/>
        <v>0.1</v>
      </c>
      <c r="I86" s="66">
        <f t="shared" si="8"/>
        <v>2.3</v>
      </c>
      <c r="J86" s="66">
        <f t="shared" si="8"/>
        <v>0</v>
      </c>
      <c r="K86" s="66">
        <f t="shared" si="8"/>
        <v>0</v>
      </c>
      <c r="L86" s="66">
        <f t="shared" si="8"/>
        <v>0.1</v>
      </c>
      <c r="M86" s="66">
        <f t="shared" si="8"/>
        <v>0</v>
      </c>
      <c r="N86" s="66">
        <f t="shared" si="8"/>
        <v>8.5</v>
      </c>
      <c r="O86" s="21"/>
      <c r="P86" s="4"/>
    </row>
    <row r="87" spans="1:16" ht="15" customHeight="1">
      <c r="A87" s="14"/>
      <c r="B87" s="58"/>
      <c r="C87" s="70"/>
      <c r="D87" s="70"/>
      <c r="E87" s="70"/>
      <c r="F87" s="70"/>
      <c r="G87" s="70"/>
      <c r="H87" s="70"/>
      <c r="I87" s="71"/>
      <c r="J87" s="71"/>
      <c r="K87" s="70"/>
      <c r="L87" s="70"/>
      <c r="M87" s="70"/>
      <c r="N87" s="70"/>
      <c r="O87" s="21"/>
      <c r="P87" s="4"/>
    </row>
    <row r="88" spans="1:16" ht="12" customHeight="1">
      <c r="A88" s="14"/>
      <c r="B88" s="15" t="s">
        <v>68</v>
      </c>
      <c r="C88" s="56"/>
      <c r="D88" s="55"/>
      <c r="E88" s="55"/>
      <c r="F88" s="55"/>
      <c r="G88" s="57" t="s">
        <v>52</v>
      </c>
      <c r="H88" s="55"/>
      <c r="I88" s="55"/>
      <c r="J88" s="57" t="s">
        <v>73</v>
      </c>
      <c r="K88" s="55"/>
      <c r="L88" s="56"/>
      <c r="M88" s="57"/>
      <c r="N88" s="67"/>
      <c r="O88" s="16"/>
      <c r="P88" s="4"/>
    </row>
    <row r="89" spans="1:16" ht="12" customHeight="1">
      <c r="A89" s="14"/>
      <c r="B89" s="59"/>
      <c r="C89" s="56" t="s">
        <v>53</v>
      </c>
      <c r="D89" s="56" t="s">
        <v>53</v>
      </c>
      <c r="E89" s="56" t="s">
        <v>54</v>
      </c>
      <c r="F89" s="56" t="s">
        <v>52</v>
      </c>
      <c r="G89" s="56" t="s">
        <v>55</v>
      </c>
      <c r="H89" s="56" t="s">
        <v>51</v>
      </c>
      <c r="I89" s="68"/>
      <c r="J89" s="56" t="s">
        <v>72</v>
      </c>
      <c r="K89" s="56"/>
      <c r="L89" s="56"/>
      <c r="M89" s="56"/>
      <c r="N89" s="60" t="s">
        <v>51</v>
      </c>
      <c r="O89" s="16"/>
      <c r="P89" s="4"/>
    </row>
    <row r="90" spans="1:16" ht="12" customHeight="1">
      <c r="A90" s="14"/>
      <c r="B90" s="59" t="s">
        <v>31</v>
      </c>
      <c r="C90" s="60" t="s">
        <v>56</v>
      </c>
      <c r="D90" s="60" t="s">
        <v>57</v>
      </c>
      <c r="E90" s="60" t="s">
        <v>58</v>
      </c>
      <c r="F90" s="60" t="s">
        <v>55</v>
      </c>
      <c r="G90" s="60" t="s">
        <v>59</v>
      </c>
      <c r="H90" s="60" t="s">
        <v>17</v>
      </c>
      <c r="I90" s="61" t="s">
        <v>70</v>
      </c>
      <c r="J90" s="72" t="s">
        <v>58</v>
      </c>
      <c r="K90" s="60" t="s">
        <v>60</v>
      </c>
      <c r="L90" s="60" t="s">
        <v>23</v>
      </c>
      <c r="M90" s="57" t="s">
        <v>61</v>
      </c>
      <c r="N90" s="60" t="s">
        <v>62</v>
      </c>
      <c r="O90" s="16"/>
      <c r="P90" s="4"/>
    </row>
    <row r="91" spans="1:16" ht="12" customHeight="1">
      <c r="A91" s="14"/>
      <c r="B91" s="62"/>
      <c r="C91" s="62"/>
      <c r="D91" s="62"/>
      <c r="E91" s="62"/>
      <c r="F91" s="62"/>
      <c r="G91" s="62"/>
      <c r="H91" s="62"/>
      <c r="I91" s="33"/>
      <c r="J91" s="33"/>
      <c r="K91" s="62"/>
      <c r="L91" s="62"/>
      <c r="M91" s="62"/>
      <c r="N91" s="62"/>
      <c r="O91" s="16"/>
      <c r="P91" s="4"/>
    </row>
    <row r="92" spans="1:16" ht="12" customHeight="1">
      <c r="A92" s="14"/>
      <c r="B92" s="63" t="s">
        <v>65</v>
      </c>
      <c r="C92" s="64">
        <f aca="true" t="shared" si="9" ref="C92:M92">C11+C27+C41+C65+C83</f>
        <v>396.7</v>
      </c>
      <c r="D92" s="64">
        <f t="shared" si="9"/>
        <v>9.8</v>
      </c>
      <c r="E92" s="64">
        <f t="shared" si="9"/>
        <v>0.1</v>
      </c>
      <c r="F92" s="64">
        <f t="shared" si="9"/>
        <v>0.4</v>
      </c>
      <c r="G92" s="64">
        <f t="shared" si="9"/>
        <v>0</v>
      </c>
      <c r="H92" s="64">
        <f t="shared" si="9"/>
        <v>1</v>
      </c>
      <c r="I92" s="64">
        <f t="shared" si="9"/>
        <v>0.4</v>
      </c>
      <c r="J92" s="64">
        <f t="shared" si="9"/>
        <v>11.2</v>
      </c>
      <c r="K92" s="64">
        <f t="shared" si="9"/>
        <v>0</v>
      </c>
      <c r="L92" s="64">
        <f t="shared" si="9"/>
        <v>0.2</v>
      </c>
      <c r="M92" s="64">
        <f t="shared" si="9"/>
        <v>0.3</v>
      </c>
      <c r="N92" s="64">
        <f aca="true" t="shared" si="10" ref="N92:N101">SUM(C92:M92)</f>
        <v>420.09999999999997</v>
      </c>
      <c r="O92" s="16"/>
      <c r="P92" s="4"/>
    </row>
    <row r="93" spans="1:16" ht="12" customHeight="1">
      <c r="A93" s="14"/>
      <c r="B93" s="63" t="s">
        <v>63</v>
      </c>
      <c r="C93" s="64">
        <f>C42+C66</f>
        <v>0.1</v>
      </c>
      <c r="D93" s="64">
        <f aca="true" t="shared" si="11" ref="D93:N93">D42+D66</f>
        <v>633.1</v>
      </c>
      <c r="E93" s="64">
        <f t="shared" si="11"/>
        <v>0</v>
      </c>
      <c r="F93" s="64">
        <f t="shared" si="11"/>
        <v>0</v>
      </c>
      <c r="G93" s="64">
        <f t="shared" si="11"/>
        <v>0</v>
      </c>
      <c r="H93" s="64">
        <f t="shared" si="11"/>
        <v>0</v>
      </c>
      <c r="I93" s="64">
        <f t="shared" si="11"/>
        <v>0</v>
      </c>
      <c r="J93" s="64">
        <f t="shared" si="11"/>
        <v>0</v>
      </c>
      <c r="K93" s="64">
        <f t="shared" si="11"/>
        <v>0</v>
      </c>
      <c r="L93" s="64">
        <f t="shared" si="11"/>
        <v>0</v>
      </c>
      <c r="M93" s="64">
        <f t="shared" si="11"/>
        <v>0</v>
      </c>
      <c r="N93" s="64">
        <f t="shared" si="11"/>
        <v>633.2</v>
      </c>
      <c r="O93" s="16"/>
      <c r="P93" s="4"/>
    </row>
    <row r="94" spans="1:16" ht="12" customHeight="1">
      <c r="A94" s="14"/>
      <c r="B94" s="63" t="s">
        <v>64</v>
      </c>
      <c r="C94" s="64">
        <f aca="true" t="shared" si="12" ref="C94:M94">C12+C43+C67</f>
        <v>0</v>
      </c>
      <c r="D94" s="64">
        <f t="shared" si="12"/>
        <v>0</v>
      </c>
      <c r="E94" s="64">
        <f t="shared" si="12"/>
        <v>479.79999999999995</v>
      </c>
      <c r="F94" s="64">
        <f t="shared" si="12"/>
        <v>10.5</v>
      </c>
      <c r="G94" s="64">
        <f t="shared" si="12"/>
        <v>0.7</v>
      </c>
      <c r="H94" s="64">
        <f t="shared" si="12"/>
        <v>4.1</v>
      </c>
      <c r="I94" s="64">
        <f t="shared" si="12"/>
        <v>21.1</v>
      </c>
      <c r="J94" s="64">
        <f t="shared" si="12"/>
        <v>87.9</v>
      </c>
      <c r="K94" s="64">
        <f t="shared" si="12"/>
        <v>0</v>
      </c>
      <c r="L94" s="64">
        <f t="shared" si="12"/>
        <v>21.3</v>
      </c>
      <c r="M94" s="64">
        <f t="shared" si="12"/>
        <v>6.3</v>
      </c>
      <c r="N94" s="64">
        <f t="shared" si="10"/>
        <v>631.6999999999998</v>
      </c>
      <c r="O94" s="16"/>
      <c r="P94" s="4"/>
    </row>
    <row r="95" spans="1:16" ht="12" customHeight="1">
      <c r="A95" s="14"/>
      <c r="B95" s="63" t="s">
        <v>22</v>
      </c>
      <c r="C95" s="64">
        <f aca="true" t="shared" si="13" ref="C95:M95">C13+C29+C44+C68</f>
        <v>0.4</v>
      </c>
      <c r="D95" s="64">
        <f t="shared" si="13"/>
        <v>0</v>
      </c>
      <c r="E95" s="64">
        <f t="shared" si="13"/>
        <v>35.6</v>
      </c>
      <c r="F95" s="64">
        <f t="shared" si="13"/>
        <v>2012.1</v>
      </c>
      <c r="G95" s="64">
        <f t="shared" si="13"/>
        <v>206.9</v>
      </c>
      <c r="H95" s="64">
        <f t="shared" si="13"/>
        <v>35.4</v>
      </c>
      <c r="I95" s="64">
        <f t="shared" si="13"/>
        <v>318.70000000000005</v>
      </c>
      <c r="J95" s="64">
        <f t="shared" si="13"/>
        <v>937.1</v>
      </c>
      <c r="K95" s="64">
        <f t="shared" si="13"/>
        <v>0</v>
      </c>
      <c r="L95" s="64">
        <f t="shared" si="13"/>
        <v>117.4</v>
      </c>
      <c r="M95" s="64">
        <f t="shared" si="13"/>
        <v>101</v>
      </c>
      <c r="N95" s="64">
        <f t="shared" si="10"/>
        <v>3764.6000000000004</v>
      </c>
      <c r="O95" s="16"/>
      <c r="P95" s="4"/>
    </row>
    <row r="96" spans="1:16" ht="12" customHeight="1">
      <c r="A96" s="14"/>
      <c r="B96" s="63" t="s">
        <v>17</v>
      </c>
      <c r="C96" s="64">
        <f aca="true" t="shared" si="14" ref="C96:M96">C14+C30+C45+C69</f>
        <v>0.6</v>
      </c>
      <c r="D96" s="64">
        <f t="shared" si="14"/>
        <v>0</v>
      </c>
      <c r="E96" s="64">
        <f t="shared" si="14"/>
        <v>1.8000000000000003</v>
      </c>
      <c r="F96" s="64">
        <f t="shared" si="14"/>
        <v>8.6</v>
      </c>
      <c r="G96" s="64">
        <f t="shared" si="14"/>
        <v>0.8</v>
      </c>
      <c r="H96" s="64">
        <f t="shared" si="14"/>
        <v>1774.9</v>
      </c>
      <c r="I96" s="64">
        <f t="shared" si="14"/>
        <v>39.8</v>
      </c>
      <c r="J96" s="64">
        <f t="shared" si="14"/>
        <v>137.5</v>
      </c>
      <c r="K96" s="64">
        <f t="shared" si="14"/>
        <v>0</v>
      </c>
      <c r="L96" s="64">
        <f t="shared" si="14"/>
        <v>6.699999999999999</v>
      </c>
      <c r="M96" s="64">
        <f t="shared" si="14"/>
        <v>1.5</v>
      </c>
      <c r="N96" s="64">
        <f t="shared" si="10"/>
        <v>1972.2</v>
      </c>
      <c r="O96" s="16"/>
      <c r="P96" s="17"/>
    </row>
    <row r="97" spans="1:16" ht="12" customHeight="1">
      <c r="A97" s="14"/>
      <c r="B97" s="63" t="s">
        <v>70</v>
      </c>
      <c r="C97" s="64">
        <f aca="true" t="shared" si="15" ref="C97:N97">C15+C31+C46+C70+C84</f>
        <v>0.4</v>
      </c>
      <c r="D97" s="64">
        <f t="shared" si="15"/>
        <v>0</v>
      </c>
      <c r="E97" s="64">
        <f t="shared" si="15"/>
        <v>8.8</v>
      </c>
      <c r="F97" s="64">
        <f t="shared" si="15"/>
        <v>69.5</v>
      </c>
      <c r="G97" s="64">
        <f t="shared" si="15"/>
        <v>9.7</v>
      </c>
      <c r="H97" s="64">
        <f t="shared" si="15"/>
        <v>42.300000000000004</v>
      </c>
      <c r="I97" s="64">
        <f t="shared" si="15"/>
        <v>5733.000000000001</v>
      </c>
      <c r="J97" s="64">
        <f t="shared" si="15"/>
        <v>629.9000000000001</v>
      </c>
      <c r="K97" s="64">
        <f t="shared" si="15"/>
        <v>0</v>
      </c>
      <c r="L97" s="64">
        <f t="shared" si="15"/>
        <v>324.8</v>
      </c>
      <c r="M97" s="64">
        <f t="shared" si="15"/>
        <v>31.1</v>
      </c>
      <c r="N97" s="64">
        <f t="shared" si="15"/>
        <v>6849.500000000001</v>
      </c>
      <c r="O97" s="16"/>
      <c r="P97" s="17"/>
    </row>
    <row r="98" spans="1:16" ht="12" customHeight="1">
      <c r="A98" s="14"/>
      <c r="B98" s="63" t="s">
        <v>71</v>
      </c>
      <c r="C98" s="64">
        <f aca="true" t="shared" si="16" ref="C98:M98">C16+C32+C47+C71</f>
        <v>1.6</v>
      </c>
      <c r="D98" s="64">
        <f t="shared" si="16"/>
        <v>0</v>
      </c>
      <c r="E98" s="64">
        <f t="shared" si="16"/>
        <v>131.60000000000002</v>
      </c>
      <c r="F98" s="64">
        <f t="shared" si="16"/>
        <v>379.1</v>
      </c>
      <c r="G98" s="64">
        <f t="shared" si="16"/>
        <v>30.200000000000003</v>
      </c>
      <c r="H98" s="64">
        <f t="shared" si="16"/>
        <v>274.2</v>
      </c>
      <c r="I98" s="64">
        <f t="shared" si="16"/>
        <v>2023.8</v>
      </c>
      <c r="J98" s="64">
        <f t="shared" si="16"/>
        <v>17974.7</v>
      </c>
      <c r="K98" s="64">
        <f t="shared" si="16"/>
        <v>0</v>
      </c>
      <c r="L98" s="64">
        <f t="shared" si="16"/>
        <v>640.8</v>
      </c>
      <c r="M98" s="64">
        <f t="shared" si="16"/>
        <v>290.70000000000005</v>
      </c>
      <c r="N98" s="64">
        <f t="shared" si="10"/>
        <v>21746.7</v>
      </c>
      <c r="O98" s="16"/>
      <c r="P98" s="17"/>
    </row>
    <row r="99" spans="1:16" ht="12" customHeight="1">
      <c r="A99" s="14"/>
      <c r="B99" s="63" t="s">
        <v>60</v>
      </c>
      <c r="C99" s="64">
        <f aca="true" t="shared" si="17" ref="C99:M99">C48+C72</f>
        <v>0</v>
      </c>
      <c r="D99" s="64">
        <f t="shared" si="17"/>
        <v>0</v>
      </c>
      <c r="E99" s="64">
        <f t="shared" si="17"/>
        <v>0</v>
      </c>
      <c r="F99" s="64">
        <f t="shared" si="17"/>
        <v>0</v>
      </c>
      <c r="G99" s="64">
        <f t="shared" si="17"/>
        <v>0</v>
      </c>
      <c r="H99" s="64">
        <f t="shared" si="17"/>
        <v>0</v>
      </c>
      <c r="I99" s="64">
        <f t="shared" si="17"/>
        <v>0</v>
      </c>
      <c r="J99" s="64">
        <f t="shared" si="17"/>
        <v>0</v>
      </c>
      <c r="K99" s="64">
        <f t="shared" si="17"/>
        <v>919.3</v>
      </c>
      <c r="L99" s="64">
        <f t="shared" si="17"/>
        <v>0</v>
      </c>
      <c r="M99" s="64">
        <f t="shared" si="17"/>
        <v>0</v>
      </c>
      <c r="N99" s="64">
        <f t="shared" si="10"/>
        <v>919.3</v>
      </c>
      <c r="O99" s="16"/>
      <c r="P99" s="4"/>
    </row>
    <row r="100" spans="1:16" ht="12" customHeight="1">
      <c r="A100" s="14"/>
      <c r="B100" s="63" t="s">
        <v>61</v>
      </c>
      <c r="C100" s="64">
        <f aca="true" t="shared" si="18" ref="C100:M100">C17+C49+C73</f>
        <v>0</v>
      </c>
      <c r="D100" s="64">
        <f t="shared" si="18"/>
        <v>0</v>
      </c>
      <c r="E100" s="64">
        <f t="shared" si="18"/>
        <v>0.6</v>
      </c>
      <c r="F100" s="64">
        <f t="shared" si="18"/>
        <v>0</v>
      </c>
      <c r="G100" s="64">
        <f t="shared" si="18"/>
        <v>0</v>
      </c>
      <c r="H100" s="64">
        <f t="shared" si="18"/>
        <v>0.2</v>
      </c>
      <c r="I100" s="64">
        <f t="shared" si="18"/>
        <v>0.2</v>
      </c>
      <c r="J100" s="64">
        <f t="shared" si="18"/>
        <v>1.6</v>
      </c>
      <c r="K100" s="64">
        <f t="shared" si="18"/>
        <v>0</v>
      </c>
      <c r="L100" s="64">
        <f t="shared" si="18"/>
        <v>2.1</v>
      </c>
      <c r="M100" s="64">
        <f t="shared" si="18"/>
        <v>1148.6</v>
      </c>
      <c r="N100" s="64">
        <f t="shared" si="10"/>
        <v>1153.3</v>
      </c>
      <c r="O100" s="16"/>
      <c r="P100" s="4"/>
    </row>
    <row r="101" spans="1:16" ht="12" customHeight="1">
      <c r="A101" s="14"/>
      <c r="B101" s="63" t="s">
        <v>23</v>
      </c>
      <c r="C101" s="64">
        <f aca="true" t="shared" si="19" ref="C101:M101">C18+C33+C50+C74</f>
        <v>0.9</v>
      </c>
      <c r="D101" s="64">
        <f t="shared" si="19"/>
        <v>0.2</v>
      </c>
      <c r="E101" s="64">
        <f t="shared" si="19"/>
        <v>21.3</v>
      </c>
      <c r="F101" s="64">
        <f t="shared" si="19"/>
        <v>167.3</v>
      </c>
      <c r="G101" s="64">
        <f t="shared" si="19"/>
        <v>21.5</v>
      </c>
      <c r="H101" s="64">
        <f t="shared" si="19"/>
        <v>48.3</v>
      </c>
      <c r="I101" s="64">
        <f t="shared" si="19"/>
        <v>1073.2</v>
      </c>
      <c r="J101" s="64">
        <f t="shared" si="19"/>
        <v>1826.5</v>
      </c>
      <c r="K101" s="64">
        <f t="shared" si="19"/>
        <v>0</v>
      </c>
      <c r="L101" s="64">
        <f t="shared" si="19"/>
        <v>2738.2</v>
      </c>
      <c r="M101" s="64">
        <f t="shared" si="19"/>
        <v>38.1</v>
      </c>
      <c r="N101" s="64">
        <f t="shared" si="10"/>
        <v>5935.5</v>
      </c>
      <c r="O101" s="16"/>
      <c r="P101" s="4"/>
    </row>
    <row r="102" spans="1:16" ht="12" customHeight="1">
      <c r="A102" s="14"/>
      <c r="B102" s="63" t="s">
        <v>79</v>
      </c>
      <c r="C102" s="64">
        <f aca="true" t="shared" si="20" ref="C102:M102">C19+C34+C51+C75</f>
        <v>0</v>
      </c>
      <c r="D102" s="64">
        <f t="shared" si="20"/>
        <v>0</v>
      </c>
      <c r="E102" s="64">
        <f t="shared" si="20"/>
        <v>0</v>
      </c>
      <c r="F102" s="64">
        <f t="shared" si="20"/>
        <v>0.4</v>
      </c>
      <c r="G102" s="64">
        <f t="shared" si="20"/>
        <v>142.5</v>
      </c>
      <c r="H102" s="64">
        <f t="shared" si="20"/>
        <v>0</v>
      </c>
      <c r="I102" s="64">
        <f t="shared" si="20"/>
        <v>0</v>
      </c>
      <c r="J102" s="64">
        <f t="shared" si="20"/>
        <v>0</v>
      </c>
      <c r="K102" s="64">
        <f t="shared" si="20"/>
        <v>0</v>
      </c>
      <c r="L102" s="64">
        <f t="shared" si="20"/>
        <v>0</v>
      </c>
      <c r="M102" s="64">
        <f t="shared" si="20"/>
        <v>0</v>
      </c>
      <c r="N102" s="64">
        <f>SUM(C102:M102)</f>
        <v>142.9</v>
      </c>
      <c r="O102" s="16"/>
      <c r="P102" s="4"/>
    </row>
    <row r="103" spans="1:16" ht="12.75" customHeight="1">
      <c r="A103" s="14"/>
      <c r="B103" s="59" t="s">
        <v>62</v>
      </c>
      <c r="C103" s="66">
        <f>SUM(C92:C102)</f>
        <v>400.7</v>
      </c>
      <c r="D103" s="66">
        <f aca="true" t="shared" si="21" ref="D103:N103">SUM(D92:D102)</f>
        <v>643.1</v>
      </c>
      <c r="E103" s="66">
        <f t="shared" si="21"/>
        <v>679.5999999999999</v>
      </c>
      <c r="F103" s="66">
        <f t="shared" si="21"/>
        <v>2647.9</v>
      </c>
      <c r="G103" s="66">
        <f t="shared" si="21"/>
        <v>412.3</v>
      </c>
      <c r="H103" s="66">
        <f t="shared" si="21"/>
        <v>2180.4</v>
      </c>
      <c r="I103" s="66">
        <f t="shared" si="21"/>
        <v>9210.2</v>
      </c>
      <c r="J103" s="66">
        <f t="shared" si="21"/>
        <v>21606.399999999998</v>
      </c>
      <c r="K103" s="66">
        <f t="shared" si="21"/>
        <v>919.3</v>
      </c>
      <c r="L103" s="66">
        <f t="shared" si="21"/>
        <v>3851.4999999999995</v>
      </c>
      <c r="M103" s="66">
        <f t="shared" si="21"/>
        <v>1617.6</v>
      </c>
      <c r="N103" s="66">
        <f t="shared" si="21"/>
        <v>44169.00000000001</v>
      </c>
      <c r="O103" s="16"/>
      <c r="P103" s="4"/>
    </row>
    <row r="104" spans="1:16" ht="12.75" customHeight="1">
      <c r="A104" s="14"/>
      <c r="B104" s="59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16"/>
      <c r="P104" s="4"/>
    </row>
    <row r="105" spans="1:16" ht="12.75" customHeight="1">
      <c r="A105" s="14"/>
      <c r="B105" s="59" t="s">
        <v>74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16"/>
      <c r="P105" s="4"/>
    </row>
    <row r="106" spans="1:16" ht="12.75" customHeight="1">
      <c r="A106" s="14"/>
      <c r="B106" s="59" t="s">
        <v>85</v>
      </c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16"/>
      <c r="P106" s="4"/>
    </row>
    <row r="107" spans="1:16" ht="10.5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0"/>
      <c r="P107" s="4"/>
    </row>
    <row r="108" spans="1:16" ht="19.5" customHeight="1">
      <c r="A108" s="51" t="s">
        <v>75</v>
      </c>
      <c r="B108" s="5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24"/>
      <c r="O108" s="52"/>
      <c r="P108" s="4"/>
    </row>
    <row r="109" spans="1:16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17"/>
      <c r="N110" s="4"/>
      <c r="O110" s="4"/>
      <c r="P110" s="4"/>
    </row>
    <row r="111" spans="1:16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</sheetData>
  <sheetProtection/>
  <printOptions/>
  <pageMargins left="0.5" right="0" top="0" bottom="0.1" header="0.5" footer="0.5"/>
  <pageSetup horizontalDpi="300" verticalDpi="300" orientation="portrait" r:id="rId1"/>
  <rowBreaks count="1" manualBreakCount="1">
    <brk id="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of Undergraduate Student's Home Faculty by Teaching Faculty</dc:title>
  <dc:subject/>
  <dc:creator>Office of AVPMI</dc:creator>
  <cp:keywords/>
  <dc:description/>
  <cp:lastModifiedBy>connie</cp:lastModifiedBy>
  <cp:lastPrinted>2013-06-21T17:29:16Z</cp:lastPrinted>
  <dcterms:created xsi:type="dcterms:W3CDTF">1998-02-20T17:53:30Z</dcterms:created>
  <dcterms:modified xsi:type="dcterms:W3CDTF">2013-06-21T18:58:07Z</dcterms:modified>
  <cp:category/>
  <cp:version/>
  <cp:contentType/>
  <cp:contentStatus/>
</cp:coreProperties>
</file>